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16"/>
  <workbookPr defaultThemeVersion="166925"/>
  <mc:AlternateContent xmlns:mc="http://schemas.openxmlformats.org/markup-compatibility/2006">
    <mc:Choice Requires="x15">
      <x15ac:absPath xmlns:x15ac="http://schemas.microsoft.com/office/spreadsheetml/2010/11/ac" url="C:\Users\HP\Desktop\IPC\Kadri Kusari\22.07\"/>
    </mc:Choice>
  </mc:AlternateContent>
  <xr:revisionPtr revIDLastSave="0" documentId="8_{05462775-9139-4ADB-898D-752F1621D404}" xr6:coauthVersionLast="47" xr6:coauthVersionMax="47" xr10:uidLastSave="{00000000-0000-0000-0000-000000000000}"/>
  <bookViews>
    <workbookView xWindow="-96" yWindow="-96" windowWidth="23232" windowHeight="12432" xr2:uid="{00000000-000D-0000-FFFF-FFFF00000000}"/>
  </bookViews>
  <sheets>
    <sheet name="Cover" sheetId="13" r:id="rId1"/>
    <sheet name="General on BoQ" sheetId="14" r:id="rId2"/>
    <sheet name="Recapitulation" sheetId="12" r:id="rId3"/>
    <sheet name="Construction" sheetId="8" r:id="rId4"/>
    <sheet name="WATER AND SEWAGE" sheetId="11" r:id="rId5"/>
    <sheet name="Electrical" sheetId="9" r:id="rId6"/>
    <sheet name="Mechanical" sheetId="10" r:id="rId7"/>
    <sheet name="Other Worsk Exist Build" sheetId="15" r:id="rId8"/>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4" i="15" l="1"/>
  <c r="G23" i="15"/>
  <c r="G22" i="15"/>
  <c r="G21" i="15"/>
  <c r="G20" i="15"/>
  <c r="G19" i="15"/>
  <c r="G17" i="15"/>
  <c r="G16" i="15"/>
  <c r="G15" i="15"/>
  <c r="G14" i="15"/>
  <c r="G13" i="15"/>
  <c r="G12" i="15"/>
  <c r="G10" i="15"/>
  <c r="G9" i="15"/>
  <c r="G8" i="15"/>
  <c r="G7" i="15"/>
  <c r="G6" i="15"/>
  <c r="G5" i="15"/>
  <c r="G19" i="10"/>
  <c r="G18" i="10"/>
  <c r="G17" i="10"/>
  <c r="G16" i="10"/>
  <c r="G15" i="10"/>
  <c r="G14" i="10"/>
  <c r="G13" i="10"/>
  <c r="G12" i="10"/>
  <c r="E11" i="10"/>
  <c r="G11" i="10" s="1"/>
  <c r="G9" i="10"/>
  <c r="E8" i="10"/>
  <c r="G8" i="10" s="1"/>
  <c r="G7" i="10"/>
  <c r="G6" i="10"/>
  <c r="G5" i="10"/>
  <c r="G126" i="11"/>
  <c r="G125" i="11"/>
  <c r="G124" i="11"/>
  <c r="G122" i="11"/>
  <c r="G121" i="11"/>
  <c r="G127" i="11" s="1"/>
  <c r="G136" i="11" s="1"/>
  <c r="G117" i="11"/>
  <c r="G116" i="11"/>
  <c r="G114" i="11"/>
  <c r="G113" i="11"/>
  <c r="G112" i="11"/>
  <c r="G111" i="11"/>
  <c r="G110" i="11"/>
  <c r="G109" i="11"/>
  <c r="G105" i="11"/>
  <c r="G104" i="11"/>
  <c r="G103" i="11"/>
  <c r="G102" i="11"/>
  <c r="G101" i="11"/>
  <c r="G100" i="11"/>
  <c r="G99" i="11"/>
  <c r="G98" i="11"/>
  <c r="G89" i="11"/>
  <c r="G88" i="11"/>
  <c r="G87" i="11"/>
  <c r="G85" i="11"/>
  <c r="G84" i="11"/>
  <c r="G83" i="11"/>
  <c r="G82" i="11"/>
  <c r="G81" i="11"/>
  <c r="G80" i="11"/>
  <c r="G76" i="11"/>
  <c r="G75" i="11"/>
  <c r="G74" i="11"/>
  <c r="G73" i="11"/>
  <c r="G72" i="11"/>
  <c r="G71" i="11"/>
  <c r="G70" i="11"/>
  <c r="G69" i="11"/>
  <c r="G68" i="11"/>
  <c r="G67" i="11"/>
  <c r="G66" i="11"/>
  <c r="G65" i="11"/>
  <c r="G64" i="11"/>
  <c r="G63" i="11"/>
  <c r="G62" i="11"/>
  <c r="G61" i="11"/>
  <c r="G52" i="11"/>
  <c r="G51" i="11"/>
  <c r="G50" i="11"/>
  <c r="G49" i="11"/>
  <c r="G48" i="11"/>
  <c r="G38" i="11"/>
  <c r="G37" i="11"/>
  <c r="G36" i="11"/>
  <c r="G35" i="11"/>
  <c r="G34" i="11"/>
  <c r="G33" i="11"/>
  <c r="G32" i="11"/>
  <c r="G31" i="11"/>
  <c r="G27" i="11"/>
  <c r="G26" i="11"/>
  <c r="G25" i="11"/>
  <c r="G24" i="11"/>
  <c r="G23" i="11"/>
  <c r="G22" i="11"/>
  <c r="G21" i="11"/>
  <c r="G20" i="11"/>
  <c r="G19" i="11"/>
  <c r="G18" i="11"/>
  <c r="G17" i="11"/>
  <c r="G16" i="11"/>
  <c r="G15" i="11"/>
  <c r="G14" i="11"/>
  <c r="G13" i="11"/>
  <c r="G12" i="11"/>
  <c r="G11" i="11"/>
  <c r="G10" i="11"/>
  <c r="C77" i="9"/>
  <c r="C76" i="9"/>
  <c r="C75" i="9"/>
  <c r="C74" i="9"/>
  <c r="C73" i="9"/>
  <c r="C72" i="9"/>
  <c r="C71" i="9"/>
  <c r="F67" i="9"/>
  <c r="G66" i="9"/>
  <c r="G65" i="9"/>
  <c r="G64" i="9"/>
  <c r="G63" i="9"/>
  <c r="G62" i="9"/>
  <c r="G61" i="9"/>
  <c r="G60" i="9"/>
  <c r="G59" i="9"/>
  <c r="G67" i="9" s="1"/>
  <c r="G76" i="9" s="1"/>
  <c r="F55" i="9"/>
  <c r="G54" i="9"/>
  <c r="G53" i="9"/>
  <c r="G52" i="9"/>
  <c r="G51" i="9"/>
  <c r="G50" i="9"/>
  <c r="G49" i="9"/>
  <c r="G48" i="9"/>
  <c r="G47" i="9"/>
  <c r="G46" i="9"/>
  <c r="F42" i="9"/>
  <c r="G41" i="9"/>
  <c r="G40" i="9"/>
  <c r="G39" i="9"/>
  <c r="G38" i="9"/>
  <c r="G37" i="9"/>
  <c r="G36" i="9"/>
  <c r="F32" i="9"/>
  <c r="G31" i="9"/>
  <c r="G30" i="9"/>
  <c r="G29" i="9"/>
  <c r="G28" i="9"/>
  <c r="G27" i="9"/>
  <c r="G26" i="9"/>
  <c r="G25" i="9"/>
  <c r="G32" i="9" s="1"/>
  <c r="G73" i="9" s="1"/>
  <c r="F21" i="9"/>
  <c r="G20" i="9"/>
  <c r="G19" i="9"/>
  <c r="G18" i="9"/>
  <c r="G17" i="9"/>
  <c r="G16" i="9"/>
  <c r="G15" i="9"/>
  <c r="F11" i="9"/>
  <c r="G10" i="9"/>
  <c r="G9" i="9"/>
  <c r="G8" i="9"/>
  <c r="G7" i="9"/>
  <c r="G6" i="9"/>
  <c r="G5" i="9"/>
  <c r="C169" i="8"/>
  <c r="C168" i="8"/>
  <c r="C167" i="8"/>
  <c r="C166" i="8"/>
  <c r="C165" i="8"/>
  <c r="C164" i="8"/>
  <c r="C163" i="8"/>
  <c r="C162" i="8"/>
  <c r="C161" i="8"/>
  <c r="C160" i="8"/>
  <c r="C159" i="8"/>
  <c r="C158" i="8"/>
  <c r="C157" i="8"/>
  <c r="C156" i="8"/>
  <c r="C155" i="8"/>
  <c r="C154" i="8"/>
  <c r="F150" i="8"/>
  <c r="G149" i="8"/>
  <c r="G147" i="8"/>
  <c r="G146" i="8"/>
  <c r="G145" i="8"/>
  <c r="G144" i="8"/>
  <c r="G143" i="8"/>
  <c r="G142" i="8"/>
  <c r="G141" i="8"/>
  <c r="F137" i="8"/>
  <c r="G136" i="8"/>
  <c r="G135" i="8"/>
  <c r="G134" i="8"/>
  <c r="G133" i="8"/>
  <c r="G132" i="8"/>
  <c r="G131" i="8"/>
  <c r="G129" i="8"/>
  <c r="G128" i="8"/>
  <c r="G127" i="8"/>
  <c r="F122" i="8"/>
  <c r="G121" i="8"/>
  <c r="G120" i="8"/>
  <c r="G119" i="8"/>
  <c r="F115" i="8"/>
  <c r="G114" i="8"/>
  <c r="G113" i="8"/>
  <c r="G111" i="8"/>
  <c r="G109" i="8"/>
  <c r="G108" i="8"/>
  <c r="G107" i="8"/>
  <c r="G105" i="8"/>
  <c r="F100" i="8"/>
  <c r="G99" i="8"/>
  <c r="G98" i="8"/>
  <c r="G97" i="8"/>
  <c r="F93" i="8"/>
  <c r="G92" i="8"/>
  <c r="G91" i="8"/>
  <c r="G93" i="8" s="1"/>
  <c r="F87" i="8"/>
  <c r="G86" i="8"/>
  <c r="G85" i="8"/>
  <c r="G84" i="8"/>
  <c r="G83" i="8"/>
  <c r="F79" i="8"/>
  <c r="G78" i="8"/>
  <c r="G77" i="8"/>
  <c r="G79" i="8" s="1"/>
  <c r="G161" i="8" s="1"/>
  <c r="F73" i="8"/>
  <c r="G72" i="8"/>
  <c r="G71" i="8"/>
  <c r="F67" i="8"/>
  <c r="G66" i="8"/>
  <c r="G65" i="8"/>
  <c r="G64" i="8"/>
  <c r="F60" i="8"/>
  <c r="G59" i="8"/>
  <c r="G58" i="8"/>
  <c r="G57" i="8"/>
  <c r="G56" i="8"/>
  <c r="G55" i="8"/>
  <c r="G51" i="8"/>
  <c r="G60" i="8" s="1"/>
  <c r="F46" i="8"/>
  <c r="G45" i="8"/>
  <c r="G44" i="8"/>
  <c r="G43" i="8"/>
  <c r="G42" i="8"/>
  <c r="G41" i="8"/>
  <c r="G40" i="8"/>
  <c r="G39" i="8"/>
  <c r="G38" i="8"/>
  <c r="F33" i="8"/>
  <c r="G32" i="8"/>
  <c r="G31" i="8"/>
  <c r="G30" i="8"/>
  <c r="G29" i="8"/>
  <c r="G28" i="8"/>
  <c r="G27" i="8"/>
  <c r="G26" i="8"/>
  <c r="G25" i="8"/>
  <c r="G24" i="8"/>
  <c r="G23" i="8"/>
  <c r="G22" i="8"/>
  <c r="G21" i="8"/>
  <c r="F17" i="8"/>
  <c r="G16" i="8"/>
  <c r="G15" i="8"/>
  <c r="G14" i="8"/>
  <c r="G13" i="8"/>
  <c r="G17" i="8" s="1"/>
  <c r="G155" i="8" s="1"/>
  <c r="G8" i="8"/>
  <c r="G7" i="8"/>
  <c r="G11" i="9" l="1"/>
  <c r="G71" i="9" s="1"/>
  <c r="G21" i="9"/>
  <c r="G72" i="9" s="1"/>
  <c r="G42" i="9"/>
  <c r="G74" i="9" s="1"/>
  <c r="G55" i="9"/>
  <c r="G75" i="9" s="1"/>
  <c r="G18" i="15"/>
  <c r="G25" i="15"/>
  <c r="G11" i="15"/>
  <c r="G20" i="10"/>
  <c r="C9" i="12" s="1"/>
  <c r="G77" i="11"/>
  <c r="G92" i="11" s="1"/>
  <c r="G90" i="11"/>
  <c r="G93" i="11" s="1"/>
  <c r="G28" i="11"/>
  <c r="G41" i="11" s="1"/>
  <c r="G106" i="11"/>
  <c r="G134" i="11" s="1"/>
  <c r="G118" i="11"/>
  <c r="G135" i="11" s="1"/>
  <c r="G39" i="11"/>
  <c r="G42" i="11" s="1"/>
  <c r="G53" i="11"/>
  <c r="G55" i="11" s="1"/>
  <c r="G56" i="11" s="1"/>
  <c r="G132" i="11" s="1"/>
  <c r="G133" i="11"/>
  <c r="G77" i="9"/>
  <c r="C8" i="12" s="1"/>
  <c r="G115" i="8"/>
  <c r="G165" i="8" s="1"/>
  <c r="G122" i="8"/>
  <c r="G166" i="8" s="1"/>
  <c r="G33" i="8"/>
  <c r="G156" i="8" s="1"/>
  <c r="G46" i="8"/>
  <c r="G157" i="8" s="1"/>
  <c r="G67" i="8"/>
  <c r="G9" i="8"/>
  <c r="G154" i="8" s="1"/>
  <c r="G87" i="8"/>
  <c r="G162" i="8" s="1"/>
  <c r="G100" i="8"/>
  <c r="G163" i="8" s="1"/>
  <c r="G137" i="8"/>
  <c r="G167" i="8" s="1"/>
  <c r="G73" i="8"/>
  <c r="G160" i="8" s="1"/>
  <c r="G150" i="8"/>
  <c r="G168" i="8" s="1"/>
  <c r="G159" i="8"/>
  <c r="G158" i="8"/>
  <c r="G43" i="11" l="1"/>
  <c r="G131" i="11" s="1"/>
  <c r="G137" i="11" s="1"/>
  <c r="C7" i="12" s="1"/>
  <c r="G94" i="11"/>
  <c r="G26" i="15"/>
  <c r="C10" i="12" s="1"/>
  <c r="G164" i="8"/>
  <c r="G169" i="8" s="1"/>
  <c r="C6" i="12" s="1"/>
  <c r="C12" i="12" l="1"/>
  <c r="C14"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esat.ibrahimi</author>
  </authors>
  <commentList>
    <comment ref="B6" authorId="0" shapeId="0" xr:uid="{DE452A4F-BE77-4B0F-927B-D5004FD253B2}">
      <text>
        <r>
          <rPr>
            <sz val="9"/>
            <color indexed="81"/>
            <rFont val="Tahoma"/>
            <family val="2"/>
          </rPr>
          <t>shifra sipas pozicioneve të punës të ndara sipas gupacioneve - loteve</t>
        </r>
      </text>
    </comment>
    <comment ref="B12" authorId="0" shapeId="0" xr:uid="{905DCEA5-16CA-4D76-B52A-71BD3F32157E}">
      <text>
        <r>
          <rPr>
            <sz val="9"/>
            <color indexed="81"/>
            <rFont val="Tahoma"/>
            <family val="2"/>
          </rPr>
          <t>shifra sipas pozicioneve të punës të ndara sipas gupacioneve - loteve</t>
        </r>
      </text>
    </comment>
    <comment ref="B20" authorId="0" shapeId="0" xr:uid="{1418E80C-B368-48B6-87A9-300BCF6C5719}">
      <text>
        <r>
          <rPr>
            <sz val="9"/>
            <color indexed="81"/>
            <rFont val="Tahoma"/>
            <family val="2"/>
          </rPr>
          <t>shifra sipas pozicioneve të punës të ndara sipas gupacioneve - loteve</t>
        </r>
      </text>
    </comment>
    <comment ref="B36" authorId="0" shapeId="0" xr:uid="{59D51B49-E653-4F66-B1CC-26B5807C4F99}">
      <text>
        <r>
          <rPr>
            <sz val="9"/>
            <color indexed="81"/>
            <rFont val="Tahoma"/>
            <family val="2"/>
          </rPr>
          <t>shifra sipas pozicioneve të punës të ndara sipas gupacioneve - loteve</t>
        </r>
      </text>
    </comment>
    <comment ref="B49" authorId="0" shapeId="0" xr:uid="{0B689A8B-D1D6-4592-B8E7-438F3F396485}">
      <text>
        <r>
          <rPr>
            <sz val="9"/>
            <color indexed="81"/>
            <rFont val="Tahoma"/>
            <family val="2"/>
          </rPr>
          <t>shifra sipas pozicioneve të punës të ndara sipas gupacioneve - loteve</t>
        </r>
      </text>
    </comment>
    <comment ref="B63" authorId="0" shapeId="0" xr:uid="{1732FC48-8607-4EC8-8690-C81E6007512C}">
      <text>
        <r>
          <rPr>
            <sz val="9"/>
            <color indexed="81"/>
            <rFont val="Tahoma"/>
            <family val="2"/>
          </rPr>
          <t>shifra sipas pozicioneve të punës të ndara sipas gupacioneve - loteve</t>
        </r>
      </text>
    </comment>
    <comment ref="B70" authorId="0" shapeId="0" xr:uid="{718A872C-4657-4741-B5C1-4F29031F9C3D}">
      <text>
        <r>
          <rPr>
            <sz val="9"/>
            <color indexed="81"/>
            <rFont val="Tahoma"/>
            <family val="2"/>
          </rPr>
          <t>shifra sipas pozicioneve të punës të ndara sipas gupacioneve - loteve</t>
        </r>
      </text>
    </comment>
    <comment ref="B76" authorId="0" shapeId="0" xr:uid="{CF0B389E-0677-4AFF-A505-0D2C8F11D3BC}">
      <text>
        <r>
          <rPr>
            <sz val="9"/>
            <color indexed="81"/>
            <rFont val="Tahoma"/>
            <family val="2"/>
          </rPr>
          <t>shifra sipas pozicioneve të punës të ndara sipas gupacioneve - loteve</t>
        </r>
      </text>
    </comment>
    <comment ref="B82" authorId="0" shapeId="0" xr:uid="{E7FDEB44-458D-4CA2-93A4-04E9928128D8}">
      <text>
        <r>
          <rPr>
            <sz val="9"/>
            <color indexed="81"/>
            <rFont val="Tahoma"/>
            <family val="2"/>
          </rPr>
          <t>shifra sipas pozicioneve të punës të ndara sipas gupacioneve - loteve</t>
        </r>
      </text>
    </comment>
    <comment ref="B90" authorId="0" shapeId="0" xr:uid="{B4F570B7-73D1-468B-8FB8-7B52F684D38C}">
      <text>
        <r>
          <rPr>
            <sz val="9"/>
            <color indexed="81"/>
            <rFont val="Tahoma"/>
            <family val="2"/>
          </rPr>
          <t>shifra sipas pozicioneve të punës të ndara sipas gupacioneve - loteve</t>
        </r>
      </text>
    </comment>
    <comment ref="B103" authorId="0" shapeId="0" xr:uid="{2384D661-BF61-4822-9753-FE64DBA2B9F4}">
      <text>
        <r>
          <rPr>
            <sz val="9"/>
            <color indexed="81"/>
            <rFont val="Tahoma"/>
            <family val="2"/>
          </rPr>
          <t>shifra sipas pozicioneve të punës të ndara sipas gupacioneve - loteve</t>
        </r>
      </text>
    </comment>
    <comment ref="B118" authorId="0" shapeId="0" xr:uid="{62BD3A59-666A-4404-AF76-8B2B9B2B88D1}">
      <text>
        <r>
          <rPr>
            <sz val="9"/>
            <color indexed="81"/>
            <rFont val="Tahoma"/>
            <family val="2"/>
          </rPr>
          <t>shifra sipas pozicioneve të punës të ndara sipas gupacioneve - loteve</t>
        </r>
      </text>
    </comment>
    <comment ref="B125" authorId="0" shapeId="0" xr:uid="{AA39A045-1AF6-4AF6-BEBC-139ABD5A8406}">
      <text>
        <r>
          <rPr>
            <sz val="9"/>
            <color indexed="81"/>
            <rFont val="Tahoma"/>
            <family val="2"/>
          </rPr>
          <t>shifra sipas pozicioneve të punës të ndara sipas gupacioneve - loteve</t>
        </r>
      </text>
    </comment>
    <comment ref="B140" authorId="0" shapeId="0" xr:uid="{38E2AB51-BCD8-49F6-BC6E-C13A96AE385F}">
      <text>
        <r>
          <rPr>
            <sz val="9"/>
            <color indexed="81"/>
            <rFont val="Tahoma"/>
            <family val="2"/>
          </rPr>
          <t>shifra sipas pozicioneve të punës të ndara sipas gupacioneve - loteve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esat.ibrahimi</author>
  </authors>
  <commentList>
    <comment ref="B4" authorId="0" shapeId="0" xr:uid="{03080256-A219-4BD0-ACB9-C0F8BEA3C89D}">
      <text>
        <r>
          <rPr>
            <sz val="9"/>
            <color indexed="81"/>
            <rFont val="Tahoma"/>
            <family val="2"/>
          </rPr>
          <t>shifra sipas pozicioneve të punës të ndara sipas gupacioneve - loteve</t>
        </r>
      </text>
    </comment>
    <comment ref="B14" authorId="0" shapeId="0" xr:uid="{665F52EE-6267-42A0-8B73-1521779AD918}">
      <text>
        <r>
          <rPr>
            <sz val="9"/>
            <color indexed="81"/>
            <rFont val="Tahoma"/>
            <family val="2"/>
          </rPr>
          <t>shifra sipas pozicioneve të punës të ndara sipas gupacioneve - loteve</t>
        </r>
      </text>
    </comment>
    <comment ref="B24" authorId="0" shapeId="0" xr:uid="{2D777659-A494-481D-8D0F-4417391ACA5F}">
      <text>
        <r>
          <rPr>
            <sz val="9"/>
            <color indexed="81"/>
            <rFont val="Tahoma"/>
            <family val="2"/>
          </rPr>
          <t>shifra sipas pozicioneve të punës të ndara sipas gupacioneve - loteve</t>
        </r>
      </text>
    </comment>
    <comment ref="B35" authorId="0" shapeId="0" xr:uid="{15B62B3A-0708-42BD-808B-92B1249077FD}">
      <text>
        <r>
          <rPr>
            <sz val="9"/>
            <color indexed="81"/>
            <rFont val="Tahoma"/>
            <family val="2"/>
          </rPr>
          <t>shifra sipas pozicioneve të punës të ndara sipas gupacioneve - loteve</t>
        </r>
      </text>
    </comment>
    <comment ref="B45" authorId="0" shapeId="0" xr:uid="{9F4BFA8F-1FCC-40ED-94A6-4B49AE6B9191}">
      <text>
        <r>
          <rPr>
            <sz val="9"/>
            <color indexed="81"/>
            <rFont val="Tahoma"/>
            <family val="2"/>
          </rPr>
          <t>shifra sipas pozicioneve të punës të ndara sipas gupacioneve - loteve</t>
        </r>
      </text>
    </comment>
    <comment ref="B58" authorId="0" shapeId="0" xr:uid="{4B93A721-D249-4F70-9EBD-00D17BA3C6B3}">
      <text>
        <r>
          <rPr>
            <sz val="9"/>
            <color indexed="81"/>
            <rFont val="Tahoma"/>
            <family val="2"/>
          </rPr>
          <t>shifra sipas pozicioneve të punës të ndara sipas gupacioneve - loteve</t>
        </r>
      </text>
    </comment>
  </commentList>
</comments>
</file>

<file path=xl/sharedStrings.xml><?xml version="1.0" encoding="utf-8"?>
<sst xmlns="http://schemas.openxmlformats.org/spreadsheetml/2006/main" count="880" uniqueCount="481">
  <si>
    <t xml:space="preserve"> Construction/ Renovation works of Technical School, Kadri Kusari , Gjakove-Kosovo</t>
  </si>
  <si>
    <t>General requirements with BoQ</t>
  </si>
  <si>
    <t>This BoQ provides for the delivery and installation of its material listed by Items and its small unspecified material required for complete fabrication and installation as stated by item, testing and commissioning as well as bringing to proper original condition of places damaged in already performed works and constructions. All materials used must be of first-class quality and meet standards.</t>
  </si>
  <si>
    <t>The works must be performed by a professional workforce, and in full compliance with the applicable technical regulations for the same types of work.</t>
  </si>
  <si>
    <t>The price includes the price of materials, labor costs and all taxes and contributions on materials. The price includes the preparation of all possible workshop documentation, testing and commissioning of all elements of the installation listed by position. The listed equipment manufacturers are not exclusive.</t>
  </si>
  <si>
    <t>The contractor may install other equipment or material, but provided that the equipment or material has the same electrical and structural characteristics as those listed, which is confirmed by an expert - the supervisory authority.</t>
  </si>
  <si>
    <t>Deliver all the necessary material and make all installations in everything according to the valid regulations, attached graphic documentation, technical explanation and conditions.</t>
  </si>
  <si>
    <t>The positions given in the following text include, in addition to the procurement of all materials and equipment, their transport to the construction site, storage, delivery to the installation site and repair of all damaged parts of the facility and removal of debris to the landfill.</t>
  </si>
  <si>
    <t>It is also necessary to eliminate all technical and aesthetic errors that occurred during the installation.</t>
  </si>
  <si>
    <t>RECAPITULATION</t>
  </si>
  <si>
    <t xml:space="preserve"> Construction/ Renovation works of the technical School "Anton Ceta" </t>
  </si>
  <si>
    <t xml:space="preserve">  Total Price witout VAT (€)</t>
  </si>
  <si>
    <t>CIVIL WORKS</t>
  </si>
  <si>
    <t>WATER AND SEWAGE</t>
  </si>
  <si>
    <t>ELECTRICAL WORKS</t>
  </si>
  <si>
    <t>MECHANICAL WORLS</t>
  </si>
  <si>
    <t xml:space="preserve">OTHER WORKS FOR EXISTING BUILDING </t>
  </si>
  <si>
    <t>4. The lumpsum costs of implementing the requirements from the ESMP report (ANNEX 4)</t>
  </si>
  <si>
    <t>TOTAL ALL WORKS (w/o VAT)</t>
  </si>
  <si>
    <t>VAT XX %:</t>
  </si>
  <si>
    <t>TOTAL ALL WORKS with VAT</t>
  </si>
  <si>
    <t xml:space="preserve">    Name of Bidder [insert complete name of Bidder] </t>
  </si>
  <si>
    <t xml:space="preserve">   Signature of Bidder [signature of person signing the Bid] </t>
  </si>
  <si>
    <t xml:space="preserve">   Date [Insert Date]</t>
  </si>
  <si>
    <t>IMPORTANT NOTEs:</t>
  </si>
  <si>
    <t>1. Before starting to fill in the bill of quantities, please check the Excel formulas.</t>
  </si>
  <si>
    <t>2. The official tender documentation is in English. You need to fill out the documents in English.</t>
  </si>
  <si>
    <t>3. The translation of some documents in the Albanian language is provided as information.</t>
  </si>
  <si>
    <t>CONSTRUCTION WORKS</t>
  </si>
  <si>
    <t>1.01</t>
  </si>
  <si>
    <t>DEMOLITION WORKS</t>
  </si>
  <si>
    <t>Apart</t>
  </si>
  <si>
    <t>JOB DESCRIPTION</t>
  </si>
  <si>
    <t>Unit</t>
  </si>
  <si>
    <t>QUANTITY</t>
  </si>
  <si>
    <t>PRICE/UNIT</t>
  </si>
  <si>
    <t>AMOUNT</t>
  </si>
  <si>
    <t>Demolition of the building of the existing annex of the school "Kadri Kusari" with floors P+0, and with approximate dimensions of 9.0x14.0m, and height 3.2m, with walls made of 25cm blocks and a roof with a roof made of tiles. The demolition also includes the demolition of the existing doors and windows as well as the transportation of the waste to the landfill designated by the municipality up to 10 km away.</t>
  </si>
  <si>
    <t>KIT</t>
  </si>
  <si>
    <t>Demolition of the existing domes on the existing sidewalks around the object that will be demolished. The same domes should be used for restoration in the part of the passage, and the sidewalks of the new Annex. For the laying of the existing cubes, first the preparation of the sub-base must be done: supply, spreading and compaction of gravel fr0-32 in a thickness of 20 cm, supply of spreading of sand 0-4 in a thickness of 5 cm for the placement of the cubes</t>
  </si>
  <si>
    <t>m2</t>
  </si>
  <si>
    <t>TOTAL POSITION</t>
  </si>
  <si>
    <t>1.02</t>
  </si>
  <si>
    <t>PREPARATORY WORKS</t>
  </si>
  <si>
    <t>1.02.01</t>
  </si>
  <si>
    <t>Fencing and securing the workshop with metal construction and galvanized sheet metal with a height of 2 m in the entire perimeter of the workshop and informative marking with the information table with dimensions of 1.5x2 m made of iron profiles and sheet metal.</t>
  </si>
  <si>
    <t>1.02.02</t>
  </si>
  <si>
    <t>Organization of the workshop and warehouse, supply of material and construction of the temporary network of water supply, sewage, electrical network and lighting of the site, placement of the container for the project management office and placement of WC cabins for the needs of the workers.</t>
  </si>
  <si>
    <t>1.02.03</t>
  </si>
  <si>
    <t>Geodetic positioning and marking of the object for construction</t>
  </si>
  <si>
    <t>1.02.04</t>
  </si>
  <si>
    <t xml:space="preserve">Complete cleaning of the facility and the area around the facility after the completion of the works from all temporary constructions, fences, etc.  </t>
  </si>
  <si>
    <t>1.03</t>
  </si>
  <si>
    <t xml:space="preserve">EARTH AND GRAVEL WORKS  </t>
  </si>
  <si>
    <t>1.03.01</t>
  </si>
  <si>
    <r>
      <t xml:space="preserve">Excavation of a layer of humus with a thickness of 30 cm (quota -0.65) on the entire surface foreseen for the positioning of the object, paths and part of the parking lot with the new road. The price should also include the transportation of the excavated soil to the landfill determined by the municipal authorities at a distance of up to 10 km. 
</t>
    </r>
    <r>
      <rPr>
        <b/>
        <sz val="10"/>
        <rFont val="Century Gothic"/>
        <family val="2"/>
      </rPr>
      <t>Remarks:</t>
    </r>
    <r>
      <rPr>
        <sz val="10"/>
        <rFont val="Century Gothic"/>
        <family val="2"/>
      </rPr>
      <t>The marked quantity represents the compacted volume where the friability coefficient is not taken into account. Note: A quantity of soil must remain in the workshop for eventual filling and modeling of the yard.</t>
    </r>
  </si>
  <si>
    <r>
      <t>m</t>
    </r>
    <r>
      <rPr>
        <vertAlign val="superscript"/>
        <sz val="10"/>
        <rFont val="Century Gothic"/>
        <family val="2"/>
      </rPr>
      <t>3</t>
    </r>
  </si>
  <si>
    <t>1.03.02</t>
  </si>
  <si>
    <r>
      <t>Excavation of soil by machine and hand up to 40 cm deep (rate -0.75) for opening the foundations of the building</t>
    </r>
    <r>
      <rPr>
        <b/>
        <sz val="10"/>
        <rFont val="Century Gothic"/>
        <family val="2"/>
      </rPr>
      <t>.</t>
    </r>
    <r>
      <rPr>
        <sz val="10"/>
        <rFont val="Century Gothic"/>
        <family val="2"/>
      </rPr>
      <t xml:space="preserve">The price should also include the transportation of the excavated soil to the landfill determined by the municipal authorities at a distance of up to 10 km.
</t>
    </r>
    <r>
      <rPr>
        <b/>
        <sz val="10"/>
        <rFont val="Century Gothic"/>
        <family val="2"/>
      </rPr>
      <t>Remarks:</t>
    </r>
    <r>
      <rPr>
        <sz val="10"/>
        <rFont val="Century Gothic"/>
        <family val="2"/>
      </rPr>
      <t>The marked quantity represents the compacted volume where the friability coefficient is not taken into account.</t>
    </r>
  </si>
  <si>
    <t>1.03.03</t>
  </si>
  <si>
    <r>
      <t>Excavation of soil by machine and hand up to 95 cm deep (rate -1.65) for opening channels for strip foundations of the building</t>
    </r>
    <r>
      <rPr>
        <b/>
        <sz val="10"/>
        <rFont val="Century Gothic"/>
        <family val="2"/>
      </rPr>
      <t>.</t>
    </r>
    <r>
      <rPr>
        <sz val="10"/>
        <rFont val="Century Gothic"/>
        <family val="2"/>
      </rPr>
      <t xml:space="preserve">The price should also include the transportation of the excavated soil to the landfill determined by the municipal authorities at a distance of up to 10 km.
</t>
    </r>
    <r>
      <rPr>
        <b/>
        <sz val="10"/>
        <rFont val="Century Gothic"/>
        <family val="2"/>
      </rPr>
      <t>Remarks:</t>
    </r>
    <r>
      <rPr>
        <sz val="10"/>
        <rFont val="Century Gothic"/>
        <family val="2"/>
      </rPr>
      <t>The marked quantity represents the compacted volume where the friability coefficient is not taken into account.</t>
    </r>
  </si>
  <si>
    <t>1.03.04</t>
  </si>
  <si>
    <t>Material supply, expansion and compaction of the 20 cm-thick gravel buffer with a fraction of 0/63 under the strips of strip foundations and the end plate of the elevator</t>
  </si>
  <si>
    <t>1.03.05</t>
  </si>
  <si>
    <t>Material supply, spreading and compaction of the 20 cm-thick gravel buffer with a fraction of 0/63 under the floor slab, as well as in the side parts of the plinth of strip foundations (see the cut)</t>
  </si>
  <si>
    <t>1.03.06</t>
  </si>
  <si>
    <t>Material supply, spreading and compaction of the 10 cm thick gravel buffer with a fraction of 0/31 under the floor slab</t>
  </si>
  <si>
    <t>1.02.06</t>
  </si>
  <si>
    <t>1.02.07</t>
  </si>
  <si>
    <t>1.02.08</t>
  </si>
  <si>
    <t>1.02.09</t>
  </si>
  <si>
    <t>1.02.10</t>
  </si>
  <si>
    <t>1.02.11</t>
  </si>
  <si>
    <t>1.04</t>
  </si>
  <si>
    <t>CONCRETE WORKS</t>
  </si>
  <si>
    <r>
      <rPr>
        <b/>
        <sz val="10"/>
        <rFont val="Century Gothic"/>
        <family val="2"/>
      </rPr>
      <t xml:space="preserve">NOTE 1:
</t>
    </r>
    <r>
      <rPr>
        <sz val="10"/>
        <rFont val="Century Gothic"/>
        <family val="2"/>
      </rPr>
      <t xml:space="preserve">The contractor is obliged to take the concrete samples for each 'batch' of concrete, take care of their maintenance, sending them to specialized laboratories for the necessary examinations and providing relevant reports for all samples.  
</t>
    </r>
    <r>
      <rPr>
        <b/>
        <sz val="10"/>
        <rFont val="Century Gothic"/>
        <family val="2"/>
      </rPr>
      <t>NOTE 2:</t>
    </r>
    <r>
      <rPr>
        <sz val="10"/>
        <rFont val="Century Gothic"/>
        <family val="2"/>
      </rPr>
      <t xml:space="preserve"> 
For the positions to be concreted with the additions specified below, the foreman is obliged to act according to the manufacturer's instructions, adhering to the mixing recipe, respecting the water-cement-aggregate mix ratios, while the required additives must be added to the mixer after arrival in the workshop in the presence of the supervisory body.  </t>
    </r>
  </si>
  <si>
    <t>1.04.01</t>
  </si>
  <si>
    <t>Supply of material and foundation work for the support of the connected elements of the reinforcement of the perimeter foundations. Concreting should be done with poor concrete brand c-16/20 with a thickness of min. 5 cm on the gravel buffer, including horizontal leveling. The width of concreting should be at least 10 cm wider on both sides of the footing of the foundations.</t>
  </si>
  <si>
    <t>1.04.02</t>
  </si>
  <si>
    <t>Supply of material and concreting of strip foundations with a footing width of 60x40 cm as well as the end plate of the elevator. Concreting should be done with c-25/30 brand concrete with a crystalline additive for achieving impermeability from water such as Isomat Aquamat Admix at the rate of 1 kg for every 100 kg of cement. The price includes all the connecting tools, spacers and molds necessary for the realization of the position.</t>
  </si>
  <si>
    <t>Supply of material and concreting of the plinth-wall of strip foundations with dimensions of 25x85cm. Concreting should be done with c-25/30 brand concrete with a crystalline additive for achieving impermeability from water such as Isomat Aquamat Admix at the rate of 1 kg for every 100 kg of cement. The price includes all the connecting tools, spacers and molds necessary for the realization of the position.</t>
  </si>
  <si>
    <t>1.04.03</t>
  </si>
  <si>
    <t>Material supply and concreting of the floor slab in the quota ± 0.00 with a thickness of 20 cm. Concreting should be done with c-25/30 brand concrete with a crystalline additive for achieving impermeability from water such as Isomat Aquamat Admix at the rate of 1 kg for every 100 kg of cement. The price includes all the connecting tools, spacers and molds necessary for the realization of the position.</t>
  </si>
  <si>
    <t>1.04.04</t>
  </si>
  <si>
    <t>Supply of material and concreting of floor pillars with dimensions of 25x50 cm, including concrete fabrics for the elevator cage. Concreting should be done with c-25/30 brand concrete. The price includes all the connecting tools, spacers and molds necessary for the realization of the position.</t>
  </si>
  <si>
    <t>1.04.05</t>
  </si>
  <si>
    <t>Supply of material and concreting of mescat slab and end slab 20 cm thick including beams and brackets on all sides. Concreting should be done with c-25/30 brand concrete. The price includes all the connecting tools, spacers and molds necessary for the realization of the position.</t>
  </si>
  <si>
    <t>1.04.06</t>
  </si>
  <si>
    <t>Supply of material and concreting of floor pillars, elevator cage lintels and horizontal and inclined cerclages for stanchion of gable/bend walls. Concreting should be done with c-25/30 brand concrete. The price includes all the connecting tools, spacers and molds necessary for the realization of the position.</t>
  </si>
  <si>
    <t>1.04.07</t>
  </si>
  <si>
    <t>Supply of material and concreting of horizontal cerclages (beams above doors) with dimensions of 12x20 cm and 25x20 cm. Concreting should be done with c-25/30 brand concrete. The price includes all the connecting tools, spacers and molds necessary for the realization of the position.</t>
  </si>
  <si>
    <t>1.05</t>
  </si>
  <si>
    <t>ARMAMENT WORKS</t>
  </si>
  <si>
    <t>Supply of material, cutting, bending and bonding of rebar for the formation of ribbed rebar elements according to rebar plans and specifications. All fittings must be of B500B quality, according to the EN-10080 standard and must be free from corrosion. The price includes the use of spacers of different types depending on the position in order to achieve the appropriate thickness of the protective layer.</t>
  </si>
  <si>
    <t>1.05.01</t>
  </si>
  <si>
    <t>Ø 8</t>
  </si>
  <si>
    <t>kg</t>
  </si>
  <si>
    <t>1.05.02</t>
  </si>
  <si>
    <t>Ø10</t>
  </si>
  <si>
    <t>1.05.03</t>
  </si>
  <si>
    <t>o12</t>
  </si>
  <si>
    <t>1.05.04</t>
  </si>
  <si>
    <t>O14</t>
  </si>
  <si>
    <t>1.04.08</t>
  </si>
  <si>
    <t>1.04.09</t>
  </si>
  <si>
    <t>1.04.10</t>
  </si>
  <si>
    <t>MASONRY WORKS</t>
  </si>
  <si>
    <t>TOTAL</t>
  </si>
  <si>
    <t>1.06.01</t>
  </si>
  <si>
    <t>Supply of material and masonry of 25 thick walls with baked clay blocks, Giter G5 bonded with mortar obtained by mixing sand with ready-made binders such as "SharrMall" in the ratio of 3:1. The horizontal joint between the walls and the beams and the plate must be filled with polyurethane mounting foam for damping. The amount is calculated for masonry on the ground floor and the 1st floor.</t>
  </si>
  <si>
    <t>1.06.02</t>
  </si>
  <si>
    <t>Supply of material and masonry of 20 thick walls with baked clay blocks, Giter G5 bonded with mortar obtained by mixing sand with ready-made binders such as "SharrMall" in the ratio of 3:1. The horizontal joint between the walls and the beams and the slab is filled with polyurethane mounting foam for damping.</t>
  </si>
  <si>
    <t>1.06.03</t>
  </si>
  <si>
    <t>Supply of material and masonry of walls 12 cm thick with baked clay blocks, Giter G5 bonded with mortar obtained by mixing sand with ready-made binders such as "SharrMall" in the ratio of 3:1. The horizontal joint between the walls and the beams and the slab is filled with polyurethane mounting foam for damping.</t>
  </si>
  <si>
    <t>PLASTERING WORKS</t>
  </si>
  <si>
    <t>1.07.01</t>
  </si>
  <si>
    <t>Supply of material and plastering of ceilings as well as plastering of the internal surfaces of walls and ceiling in all alcoves on the ground and first floor with pre-mixed material/mortar such as RÖFIX 510 (lime+cement+aggregate) or similar material with a thickness of 15 mm. The price includes preliminary treatment of the base with RÖFIX 670 spray mortar or similar material, metal slats for determining the thickness of the plaster, metal corners, expansion slats (anputzlesite) made of plastic with reinforcing mesh and self-adhesive tape for doors and windows and protection of of all carpentry positions with PVC foil as well as PVC mesh with fiberglass for mortar reinforcement in every part where it is passed from one material to another such as concrete blocks.</t>
  </si>
  <si>
    <r>
      <t>m</t>
    </r>
    <r>
      <rPr>
        <vertAlign val="superscript"/>
        <sz val="10"/>
        <rFont val="Century Gothic"/>
        <family val="2"/>
      </rPr>
      <t>2</t>
    </r>
  </si>
  <si>
    <t>1.07.02</t>
  </si>
  <si>
    <t>Material supply and coating of walls and ceilings with two layers of Glet-Mass (each with a thickness of at least 1 mm) RÖFIX 225 or similar material in all alcoves that are used more intensively by personnel (alcoves with suspended ceilings)</t>
  </si>
  <si>
    <t>DYEING WORKS</t>
  </si>
  <si>
    <t>1.08.01</t>
  </si>
  <si>
    <t>Material supply and wall painting with two layers of polyurethane-based paint with high cleaning ability such as StoColor Puran. Before painting, the surface should be adequately treated with a base paint/primer for interior such as StoPrim Plex to reduce the absorption rate of the base, to improve the adhesion rate, etc.</t>
  </si>
  <si>
    <t>1.08.02</t>
  </si>
  <si>
    <t>Material supply and coloring of plastered ceilings with two-layer stucco StoColor In. Before painting, the surface must be adequately treated with a base/primer for interior such as StoPrim Plex to reduce the absorption rate of the base, to improve the adhesion rate, etc. The color StoColor In is applied to technical spaces, warehouses, garages, etc.</t>
  </si>
  <si>
    <t>WORKS OF INSULATION, LEVELING AND FLOOR COATINGS</t>
  </si>
  <si>
    <t>1.09.01</t>
  </si>
  <si>
    <r>
      <t xml:space="preserve">Supply of material and leveling work in all internal alcoves The price includes leveling with the following layers:
</t>
    </r>
    <r>
      <rPr>
        <sz val="10"/>
        <rFont val="Arial"/>
        <family val="2"/>
      </rPr>
      <t>▪</t>
    </r>
    <r>
      <rPr>
        <sz val="10"/>
        <rFont val="Century Gothic"/>
        <family val="2"/>
      </rPr>
      <t>6 cm thick screed with carbon fibers ▪ Foil/pvc substrate ▪</t>
    </r>
    <r>
      <rPr>
        <b/>
        <sz val="10"/>
        <rFont val="Century Gothic"/>
        <family val="2"/>
      </rPr>
      <t>Austrotherm EPS® A100</t>
    </r>
    <r>
      <rPr>
        <sz val="10"/>
        <rFont val="Century Gothic"/>
        <family val="2"/>
      </rPr>
      <t>| 3 cm thick thermal insulation ▪</t>
    </r>
    <r>
      <rPr>
        <b/>
        <sz val="10"/>
        <rFont val="Century Gothic"/>
        <family val="2"/>
      </rPr>
      <t>Austrotherm EPS® T650</t>
    </r>
    <r>
      <rPr>
        <sz val="10"/>
        <rFont val="Century Gothic"/>
        <family val="2"/>
      </rPr>
      <t>acoustic insulation with a thickness of 2 cm</t>
    </r>
  </si>
  <si>
    <t>1.09.02</t>
  </si>
  <si>
    <t>Supplying material and coating the entire surface of the roof floor with stone wool t=10 cm 80kg/m3. The stone wool must be attached to the roof slab with adequate adhesive.</t>
  </si>
  <si>
    <t>1.09.03</t>
  </si>
  <si>
    <t>Material supply and linoleum floor work in all spaces defined by the project on both levels of the facility. The color of the linoleum must be determined in coordination with the supervisory body designated by the investor. The floor should be worked with the following layers: • The final layer of linoleum with a thickness of min. 4 mm, such as the Marmoleum product of the FORBO brand or another product, with a design color selected in coordination with the supervisory body • Adequate adhesive for linoleum • Self-leveling agent for eliminating pores and cracks in the screed</t>
  </si>
  <si>
    <t>1.09.04</t>
  </si>
  <si>
    <t>Supply of material and work of "L" shaped corner tile for easier maintenance of linoleum floors in all spaces defined by the project on both levels of the facility. The color of the brick profile should be determined in coordination with the supervisory body designated by the investor. The tile must be compatible with the installed floor, with dimensions of at least 7x7 cm depending on the types offered by the linoleum manufacturer.</t>
  </si>
  <si>
    <r>
      <t>m</t>
    </r>
    <r>
      <rPr>
        <vertAlign val="superscript"/>
        <sz val="10"/>
        <rFont val="Century Gothic"/>
        <family val="2"/>
      </rPr>
      <t>The</t>
    </r>
  </si>
  <si>
    <t>WATERPROOFING WORKS</t>
  </si>
  <si>
    <t>1.10.01</t>
  </si>
  <si>
    <t>Material supply and waterproofing of sanitary joints including floor waterproofing in these alcoves as well as wall waterproofing with two-component flexible liquid waterproofing such as Isomat Aquamat Flex applied in two layers with a thickness of 1 mm. In the part of the sanitary joints, waterproofing should be done up to 1 m high. The price should also include the application of polyester fabrics or fiberglass nets in the corners to prevent cracking of the waterproofing, as well as preliminary remediation of surface defects with Durocret, Rapicret or Adiplast. During the application of the materials, all technical conditions and deadlines set by the manufacturer must be respected.</t>
  </si>
  <si>
    <t>Supply of material and waterproofing of the floor slab *classes in the floor) including waterproofing of the floor in these alcoves with two-component flexible liquid waterproofing such as Isomat Aquamat Flex applied in two layers with a thickness of 1 mm. The price should also include the application of polyester fabrics or fiberglass nets in the corners to prevent cracking of the waterproofing, as well as preliminary remediation of surface defects with Durocret, Rapicret or Adiplast. During the application of the materials, all technical conditions and deadlines set by the manufacturer must be respected.</t>
  </si>
  <si>
    <t>1.11</t>
  </si>
  <si>
    <t>CERAMIC TILES WORKS | GRANITE | quartz</t>
  </si>
  <si>
    <t>1.11.01</t>
  </si>
  <si>
    <r>
      <t>Material supply and floor covering</t>
    </r>
    <r>
      <rPr>
        <sz val="10"/>
        <color rgb="FFFF0000"/>
        <rFont val="Century Gothic"/>
        <family val="2"/>
      </rPr>
      <t xml:space="preserve"> </t>
    </r>
    <r>
      <rPr>
        <sz val="10"/>
        <rFont val="Century Gothic"/>
        <family val="2"/>
      </rPr>
      <t>to sanitary joints and alcoves for cleaning with ceramics with dimensions, color and texture/design determined by the supervisory body in coordination with the users/beneficiaries of the facility. The tiles must be slip-resistant of min. R12 class, resistant to temperature changes, frost-resistant, with a small degree of moisture absorption, abrasion-resistant and suitable for heavy foot traffic in public spaces, resistant to chemicals and against the creation of stains. The tiles should be glued with flexible and waterproofing quality adhesive such as Ceresit CM11 Plus with 4 mm wide joints. The mass for filling the joints must be qualitative, flexible and resistant to water such as Ceresit CE40. The price includes the aluminum corner strips as well as the insulation of the working joints with mold-resistant sanitary silicone such as Ceresit CS25.</t>
    </r>
  </si>
  <si>
    <t>1.11.02</t>
  </si>
  <si>
    <t>The supply of material and the covering of the walls up to the height of the ceiling at the sanitary joints and spaces for cleaning with glazed ceramic tiles with dimensions, color and texture/design determined by the supervisory body in coordination with the users/beneficiaries of the facility. Wall tiles must be resistant to temperature changes, frost-resistant, with a low degree of moisture absorption, abrasion-resistant, chemical-resistant and stain-resistant. The gluing of the tiles should be done with a high-quality flexible and waterproofing adhesive such as Ceresit CM11 Plus with 3 mm wide joints. The mass for filling the joints must be qualitative, flexible and resistant to water such as Ceresit CE40. The price includes the aluminum corner strips as well as the insulation of the working joints with mold-resistant sanitary silicone such as Ceresit CS25.</t>
  </si>
  <si>
    <t>1.11.03</t>
  </si>
  <si>
    <t>Supply of material and gluing of quartz tiles for the parapet - Sollbanka of all windows on both sides (inside and outside). The tiles must be attached with an appropriate quartz adhesive and have channels carved into the underside to prevent water from flowing towards the wall. The parapet should be made with 1 single plate (without continuations). The price also includes closing the joints with waterproofing expansion strips and sanitary silicone. Thickness 3 cm Average width 20 cm (at least 2 cm must protrude from the wall) Color white</t>
  </si>
  <si>
    <r>
      <t>m</t>
    </r>
    <r>
      <rPr>
        <vertAlign val="superscript"/>
        <sz val="10"/>
        <rFont val="Century Gothic"/>
        <family val="2"/>
      </rPr>
      <t>l</t>
    </r>
  </si>
  <si>
    <t>1.12</t>
  </si>
  <si>
    <t>CARPENTRY WORK | DOORS AND WINDOWS</t>
  </si>
  <si>
    <t>Spraying for Horman doors</t>
  </si>
  <si>
    <t>a.</t>
  </si>
  <si>
    <r>
      <rPr>
        <b/>
        <sz val="10"/>
        <rFont val="Century Gothic"/>
        <family val="2"/>
      </rPr>
      <t xml:space="preserve">POS D01
</t>
    </r>
    <r>
      <rPr>
        <sz val="10"/>
        <rFont val="Century Gothic"/>
        <family val="2"/>
      </rPr>
      <t>One-sided door with glass opening in position according to the carpentry scheme with dimensions 100x215 cm. All fillings with thermopane glass. Dimensions: 100x215 cm Appearance as in the scheme in Z-01</t>
    </r>
  </si>
  <si>
    <t>PIECES</t>
  </si>
  <si>
    <t>Description for pvc doors</t>
  </si>
  <si>
    <t>b.</t>
  </si>
  <si>
    <r>
      <rPr>
        <b/>
        <sz val="10"/>
        <rFont val="Century Gothic"/>
        <family val="2"/>
      </rPr>
      <t xml:space="preserve">POS D02
</t>
    </r>
    <r>
      <rPr>
        <sz val="10"/>
        <rFont val="Century Gothic"/>
        <family val="2"/>
      </rPr>
      <t>Single door. Door wings with filling of thermal insulation panels. Dimensions: 80x215 cm Appearance as in the scheme in Z-02</t>
    </r>
  </si>
  <si>
    <t>c.</t>
  </si>
  <si>
    <r>
      <rPr>
        <b/>
        <sz val="10"/>
        <rFont val="Century Gothic"/>
        <family val="2"/>
      </rPr>
      <t xml:space="preserve">POS D03
</t>
    </r>
    <r>
      <rPr>
        <sz val="10"/>
        <rFont val="Century Gothic"/>
        <family val="2"/>
      </rPr>
      <t>Single door. Door wings with filling of thermal insulation panels. Dimensions: 90x215 cm Appearance as in the scheme in Z-03</t>
    </r>
  </si>
  <si>
    <t>d.</t>
  </si>
  <si>
    <r>
      <rPr>
        <b/>
        <sz val="10"/>
        <rFont val="Century Gothic"/>
        <family val="2"/>
      </rPr>
      <t xml:space="preserve">POS D04
</t>
    </r>
    <r>
      <rPr>
        <sz val="10"/>
        <rFont val="Century Gothic"/>
        <family val="2"/>
      </rPr>
      <t>Single door. Door wings with filling of thermal insulation panels. Dimensions: 100x215 cm Appearance as in the scheme in Z-04</t>
    </r>
  </si>
  <si>
    <t>Description for metal door</t>
  </si>
  <si>
    <t>e.</t>
  </si>
  <si>
    <r>
      <rPr>
        <b/>
        <sz val="10"/>
        <rFont val="Century Gothic"/>
        <family val="2"/>
      </rPr>
      <t xml:space="preserve">POS D05
</t>
    </r>
    <r>
      <rPr>
        <sz val="10"/>
        <rFont val="Century Gothic"/>
        <family val="2"/>
      </rPr>
      <t>One-sided door located at the top. Arm with metal panel filling. Dimensions: 100x190 cm Appearance as in the scheme in Z-05</t>
    </r>
  </si>
  <si>
    <t>Description for PVC windows</t>
  </si>
  <si>
    <t>p.</t>
  </si>
  <si>
    <r>
      <rPr>
        <b/>
        <sz val="10"/>
        <rFont val="Century Gothic"/>
        <family val="2"/>
      </rPr>
      <t xml:space="preserve">POS W01
</t>
    </r>
    <r>
      <rPr>
        <sz val="10"/>
        <rFont val="Century Gothic"/>
        <family val="2"/>
      </rPr>
      <t>Quadrilateral window. Arm with thermopan steel filling 6x14x4mm. Dimensions: 400x200 cm Appearance as in the scheme in Z-06</t>
    </r>
  </si>
  <si>
    <t>g.</t>
  </si>
  <si>
    <r>
      <rPr>
        <b/>
        <sz val="10"/>
        <rFont val="Century Gothic"/>
        <family val="2"/>
      </rPr>
      <t xml:space="preserve">BUT W02
</t>
    </r>
    <r>
      <rPr>
        <sz val="10"/>
        <rFont val="Century Gothic"/>
        <family val="2"/>
      </rPr>
      <t>Single-sided window with overlight. Arm with thermopan steel filling 6x14x4mm. Dimensions: 100x200 cm Appearance as in the scheme in Z-07</t>
    </r>
  </si>
  <si>
    <t>1.13</t>
  </si>
  <si>
    <t>FACADE WORKS</t>
  </si>
  <si>
    <t>1.13.01</t>
  </si>
  <si>
    <t>1.13.02</t>
  </si>
  <si>
    <t>Supply of material and work of StoTherm Vario heat-insulating facade from products of Sto company or other similar system of other manufacturers. The StoTherm Vario system must be made with the following layers: ▪ Adhesive | StoLevell Uni ▪ Thermal insulation | Austrotherm EPS AF - t=10cm ▪ Reinforcement net | Sto-Glasfasergewebe ▪ Two layers of reinforcing mass | StoLevell Uni ▪ Basic painting | StoPutzgrund Nature ▪ Organic structural mortar | Stoispolit Kratz K 2.0 mm ▪ Self-cleaning paint | StoLotusan The price must include adequate treatment according to the project of all horizontal and vertical parts including all other necessary elements such as basic profiles, corner profiles with mesh, PVC profiles with drops, plastic reinforcing pins, thermal insulating washers, expansion strips (anputzleiste) for windows and doors, waterproofing expansion strips, flexible profiles for expansion joints on the facade, bracket holders for windows and materials others according to the instructions of the manufacturer of the thermal insulation system.</t>
  </si>
  <si>
    <r>
      <t xml:space="preserve">Supply of material and decorative tile work from Sto company products or other similar system from other manufacturers. The thermal insulation brick must be made with the following layers: ▪ Base coating | StoPrep Contact ▪ Adhesive - waterproofing mass | StoFlexyl ▪ Reinforcing mesh - Sto-Glasfasergewebe ▪ Two layers of reinforcing mass | StoFlexyl ▪ Base coating | StoPutzgrund Nature ▪ Colorful decorative plaster | StoSuperlit K 2.0 mm Cobbles must be made from quota - 15.0 to quota -0.45 or up to 10 cm deep below the level of the finished pavement to avoid exposure from possible subsidence of the pavement. The price must include all other necessary elements such as basic profiles, corner profiles with mesh, PVC profiles with drops, plastic reinforcing pins, thermal insulation washers, waterproofing expansion strips, flexible profiles for expansion joints on the facade, and other materials according to the instructions of the manufacturer of the thermal insulation system. 
</t>
    </r>
    <r>
      <rPr>
        <b/>
        <sz val="10"/>
        <rFont val="Century Gothic"/>
        <family val="2"/>
      </rPr>
      <t>Remarks:</t>
    </r>
    <r>
      <rPr>
        <sz val="10"/>
        <rFont val="Century Gothic"/>
        <family val="2"/>
      </rPr>
      <t>The thermal insulation layer is included in the thermal insulation works as part of a larger whole.</t>
    </r>
  </si>
  <si>
    <t>1.13.03</t>
  </si>
  <si>
    <t>Supply and assembly of aluminum drips such as Gutmann Fensterbank GS 40 type. The width of the drip should be at least 15 and depends on the thickness of the thermal insulation layer so that the drip is at least 3 cm away from the facade. Material: Plasticized aluminum Color: Gray - RAL 7016 Matt The price also includes EPDM UD40-25 self-adhesive insulating rubber for sealing the joint between the drip and the window profile.</t>
  </si>
  <si>
    <t>1.14</t>
  </si>
  <si>
    <t>ROOF AND SHEET METAL WORKS</t>
  </si>
  <si>
    <t>1.14.01</t>
  </si>
  <si>
    <t>Supply and fabrication of supporting construction and roof covering including crown beams, main supports at different levels, ribs (rafters), 10cm 80kg/m3 stone wool flooring, battens and counter battens, diffusion membranes, sandwich panel covering 8cm, vertical and horizontal gutters, wall drips. The price includes all connecting tools such as nails, screws and other necessary tools.</t>
  </si>
  <si>
    <t>Full size 10x12 cm timber beams for crown beams, supporting substructure and ribs.</t>
  </si>
  <si>
    <t>Wooden trays 8x5 cm in every 100 cm</t>
  </si>
  <si>
    <t>Supply and assembly of the sandwich panel t=8cm with polyurethane filling on the entire surface of the roof slope according to the manufacturer's instructions with all the necessary accessories</t>
  </si>
  <si>
    <t>1.14.02</t>
  </si>
  <si>
    <t>The supply of material and the processing of various elements from the flat plasticized sheet with a thickness of 0.6 mm, for the finalization of the roof covering with all the necessary elements to ensure the impermeability of water such as angular profiles, drips, horizontal and vertical gutters, etc.</t>
  </si>
  <si>
    <t>Vertical gutter Ø100 mm for the peak made of 0.6 mm thick plastified flat sheet in gray color including the phason parts (turns) as well as the supports and elements necessary for fixing.</t>
  </si>
  <si>
    <t>Horizontal gutters from plasticized flat sheet metal, with a semi-arched cross-section with a diameter of Ø150 mm on all four sides of the roof. The price includes the installation with all the supports located at a distance according to the standards and the end caps.</t>
  </si>
  <si>
    <t>"L" shaped edge drip made from 0.6 mm thick plasticized flat sheet mounted along the edges of the plank floor. Unfolded width 30cm.</t>
  </si>
  <si>
    <t>Corner profile from plasticized flat sheet, profiled in "L" shape min. 20+20 cm for all meeting points/joints of the roof cover with the vertical walls. The edges of the element must be double folded for at least 3 cm. The corners should be used to close the joints/openings between the walls and the tile cover. The unfolded width of the sheet for the corner 50 cm. The price includes all the connecting tools, and anchoring plugs on the wall at a distance of about 50 cm with screws, threads and insulating rubbers for securing the holes, as well as insulating the contact lines with silicone resistant to temperature changes/for exterior application .</t>
  </si>
  <si>
    <t>Vertical/side cladding of the shelters with 0.6 mm thick plasticized flat sheet.</t>
  </si>
  <si>
    <t>Drops of kalkalkan walls profiled from flat plasticized sheet including hidden supports from galvanized metal strips 2 mm thick. Concealed brackets to be mounted on reinforced concrete cerclages by means of 2 bolt anchors every 33.3 cm (3 pieces/m'). The drops should be up to about 50 cm wide, and should protrude from the wall surfaces for at least 3 cm on both sides, while on the lower side they should be released at least 5 cm. The unfolded width of the sheet for drop 70 cm. Note: Do not drill or see fasteners on the outer surfaces of the dropper.</t>
  </si>
  <si>
    <t>1.15</t>
  </si>
  <si>
    <t>MISCELLANEOUS WORKS</t>
  </si>
  <si>
    <t>1.15.02</t>
  </si>
  <si>
    <t>The supply of material and the limitation of the paths around the object and the plateaus in front of the main entrances with edge stones from pressed concrete with vibration, with dimensions 8x20x100 cm and natural color of concrete, including the work of the concrete foundation. Edge stones must meet the conditions of frost resistance, resistance to compression and bending, resistance to the influence of deicing salts, have stability of shape and dimensions, do not absorb water and other properties according to the standard BS EN 1338:2000 in connection with prestressed concrete elements.</t>
  </si>
  <si>
    <t>1.15.03</t>
  </si>
  <si>
    <t>Supply of material and arrangement of pre-planned areas for greening including leveling compacted soil, shaping the terrain, restoring previously deposited soil, fertilizing, leveling the surface, planting with grass, up to preparation for planting flowers, shrubs decorative and different types of wood.</t>
  </si>
  <si>
    <t>1.15.04</t>
  </si>
  <si>
    <t>Complete cleaning of the building, including dust cleaning, cleaning of windows, doors, floors and sanitary joints with hygienic and disinfectant tools from the inside and outside, including the cleaning of the ground floor and preparation for acceptance-handover of the building.</t>
  </si>
  <si>
    <t>1.16.08</t>
  </si>
  <si>
    <t>1.16.09</t>
  </si>
  <si>
    <t>1.15.05</t>
  </si>
  <si>
    <t>The supply and assembly of assembly ladders with dimensions of 140x80cm in the corridor space of the sanitary units, for easier access to the roof spaces, for intervention during various needs.</t>
  </si>
  <si>
    <t>pcs</t>
  </si>
  <si>
    <t>1.15.06</t>
  </si>
  <si>
    <t>Supply and installation of curtain rods in the classrooms and laboratory up to the level of the radiator.</t>
  </si>
  <si>
    <t>1.15.07</t>
  </si>
  <si>
    <t>The supply of material and assembly of the electric elevator must be done in accordance with Law No. 09/2012 "Elevators must be operated in accordance with: • Law No. 09/2012 "for elevators and their safety components" - MTI • European Directive 95/16 EC • European standard EN81-1-2 on safety rules for elevator constructions and installations • Law no. 2003/19 on safety at work, protection of the health of employees and the working environment EN for electrical installations • EN 81-80 Technical measures for fire protection and other disasters • Technical rules for the implementation of installations electrical installations (buildings) • Regulation no. 03/2017 on lightning arresters</t>
  </si>
  <si>
    <t xml:space="preserve">Applied standards EN 81-20/50 Lift type Electric Machine room MRL Shaft dimensions 2050 x 1850 mm Pit 1050 mm Top floor height 4000mm Door dimensions 900 x 2000 mm Door type Stainless steel Cabin dimensions: 1550x1100x2150mm Walls e cabin: Stainless steel Lighting: LED with Spots Carrying capacity 8 persons / 630 kg Speed ​​1.0 m/s Number of stops 2 (P+1) Number of cabin entrances 2 Elevator floor: Black Linelium Location of electrical cabinet: Top floor near door External/internal panel: Stainless steel with code for the blind Installation of external calls: Ne ram at the door Evacuation automatic: YES Electronics: Manufacturer Schneider or similar.                                                                                                                                             </t>
  </si>
  <si>
    <t>suite</t>
  </si>
  <si>
    <t>recapitulates</t>
  </si>
  <si>
    <t>1.06</t>
  </si>
  <si>
    <t>1.07</t>
  </si>
  <si>
    <t>1.08</t>
  </si>
  <si>
    <t>1.09</t>
  </si>
  <si>
    <t>1.10</t>
  </si>
  <si>
    <t>Total:</t>
  </si>
  <si>
    <t>3. WATER SUPPLY AND SEWERAGE WORKS</t>
  </si>
  <si>
    <t>The unit price must include the purchase, supply, fabrication/assembly of any material with positioning according to the project and testing of the materials before release to work. Systematization of materials, cleaning of the workshop from waste during and after the completion of the works. For all construction materials and products that are used, the certificates on their quality mentioned in the position should be provided in advance. Construction materials and products as given in the position must not be changed or replaced without approval from the designer.</t>
  </si>
  <si>
    <t>Description</t>
  </si>
  <si>
    <t>UNIT</t>
  </si>
  <si>
    <t>amount</t>
  </si>
  <si>
    <t>€/Unit</t>
  </si>
  <si>
    <t>€/Total</t>
  </si>
  <si>
    <t>or</t>
  </si>
  <si>
    <t>WATER SUPPLY WORKS</t>
  </si>
  <si>
    <t>A-1</t>
  </si>
  <si>
    <t>Internal water supply</t>
  </si>
  <si>
    <t>Supply, transport and installation of water pipes made of PPR material (Polypropylene with glass fibers), PE (Politelen) PE-X DIN 8077-78 EN ISO 1587 in pressure up to 10bar. Take into account all the phason parts, weights (amplifiers for walls and ceilings), various connectors, half connectors "T" connectors, 90º bends, "nipple, double nipple", reducer, valve, valve with socket, valve with Dutch etc. The pipes must be according to the ISO 9001:2000 standards, including the phason parts. Calculated in meter length.</t>
  </si>
  <si>
    <t>Ø50x4.4mm</t>
  </si>
  <si>
    <t>me</t>
  </si>
  <si>
    <t>Ø20x3.5mm (cold water)</t>
  </si>
  <si>
    <t>Ø16mm (cold water)</t>
  </si>
  <si>
    <t>Ø16mm (hot water)</t>
  </si>
  <si>
    <r>
      <t>Supply and assembly of distribution boxes from Plastic (place no</t>
    </r>
    <r>
      <rPr>
        <sz val="10"/>
        <rFont val="Arial"/>
        <family val="2"/>
      </rPr>
      <t>eh</t>
    </r>
    <r>
      <rPr>
        <sz val="10"/>
        <rFont val="Gill Sans MT"/>
        <family val="2"/>
      </rPr>
      <t>WALL</t>
    </r>
    <r>
      <rPr>
        <sz val="10"/>
        <rFont val="Arial"/>
        <family val="2"/>
      </rPr>
      <t>eh</t>
    </r>
    <r>
      <rPr>
        <sz val="10"/>
        <rFont val="Gill Sans MT"/>
        <family val="2"/>
      </rPr>
      <t>and from there the pipes shp</t>
    </r>
    <r>
      <rPr>
        <sz val="10"/>
        <rFont val="Arial"/>
        <family val="2"/>
      </rPr>
      <t>eh</t>
    </r>
    <r>
      <rPr>
        <sz val="10"/>
        <rFont val="Gill Sans MT"/>
        <family val="2"/>
      </rPr>
      <t>are divided by one</t>
    </r>
    <r>
      <rPr>
        <sz val="10"/>
        <rFont val="Arial"/>
        <family val="2"/>
      </rPr>
      <t>eh</t>
    </r>
    <r>
      <rPr>
        <sz val="10"/>
        <rFont val="Gill Sans MT"/>
        <family val="2"/>
      </rPr>
      <t xml:space="preserve">consumer sia should be placed at a height of 10-30cm); dim=LxHxW; 60x40x11cm. with all the transmitting elements. Calculate in pieces.                                                         </t>
    </r>
  </si>
  <si>
    <t>Supply, transport and assembly of 3/4" collector holes with 1/2" outlet.</t>
  </si>
  <si>
    <t>Supply and installation of connectors for Pex 16x2.0mm (24 x 19)</t>
  </si>
  <si>
    <t>Supply and installation of 3/4" ball valve with socket</t>
  </si>
  <si>
    <t xml:space="preserve">Supply and installation of 3/4" angle half-coupling  </t>
  </si>
  <si>
    <t>Supply and assembly of 105º plastic end caps with half connector for Pex 16 x 2.0 mm and spacer sheet.</t>
  </si>
  <si>
    <t>Supply and assembly of 105º plastic end caps with half connector for Pex 20 x 2.0 mm and spacer sheet.</t>
  </si>
  <si>
    <t>Supply and assembly D.nipell Ø3/4</t>
  </si>
  <si>
    <t>Supply and assembly Ø3/4 bends</t>
  </si>
  <si>
    <t>Tape and nails for reinforcing pipes in the floor.</t>
  </si>
  <si>
    <t>Sealing plug 3/4 Internal threads.</t>
  </si>
  <si>
    <t xml:space="preserve">Supply and installation of the spherical valve with Dutch DN 20 in the main cassette. It is calculated in pieces.  </t>
  </si>
  <si>
    <r>
      <t>Supply and assembly of manometer with pressure regulator</t>
    </r>
    <r>
      <rPr>
        <sz val="10"/>
        <rFont val="Calibri"/>
        <family val="2"/>
      </rPr>
      <t>O20</t>
    </r>
    <r>
      <rPr>
        <sz val="10"/>
        <rFont val="Gill Sans MT"/>
        <family val="2"/>
      </rPr>
      <t>mm. It is calculated in pieces.</t>
    </r>
  </si>
  <si>
    <t>Supply and assembly of the 80 L Boiler with all the necessary parts</t>
  </si>
  <si>
    <t>Total pos. A-1</t>
  </si>
  <si>
    <t>A-2</t>
  </si>
  <si>
    <t>External water supply</t>
  </si>
  <si>
    <t>Excavation of the soil for the opening of the channel for the water supply network, leveling of the channel after digging, placement of the signal tape, covering the channel with the excavated soil with compaction every 25 cm, digging to be done with a depth of ÷ 140 cm according to the terrain for laying the pipes, the calculation/price should include the covering of the channel with excavated soil of the remaining height in layers of 30cm with corresponding compression. Surplus land to be carried in the previous payment by the investor. Calculate in cubic meters.</t>
  </si>
  <si>
    <r>
      <t>m</t>
    </r>
    <r>
      <rPr>
        <vertAlign val="superscript"/>
        <sz val="10"/>
        <rFont val="Gill Sans MT"/>
        <family val="2"/>
      </rPr>
      <t>3</t>
    </r>
  </si>
  <si>
    <t>Supply and placement of sand under the pipe t=10cm, above the pipe and around the pipe t=25cm. Calculate in cubic meters.</t>
  </si>
  <si>
    <t>Network testing before and after channel filling.</t>
  </si>
  <si>
    <t>Opening holes in the walls according to the project and insulating them.</t>
  </si>
  <si>
    <t>Supply of material and construction of the water meter well from reinforced concrete with networks Ø10mm every 15cm with dim. 150x150, with the thickness of the base d-15cm, the walls and the cover plate d=10cm. The price includes the phasonic parts (half connectors, valves Ø50 and 32mm, bends...), the cover from sheet steel t=0.5cm with dim LxW. 80x80cm, its security with closure and all the necessary work for the completion of this position. It is calculated in pieces.</t>
  </si>
  <si>
    <t>Supply and assembly of water meter with flanges and counter-flanges, fittings and bolts (DN 50)</t>
  </si>
  <si>
    <t>Supply and assembly of the valve (DN50 PN 10) with all the necessary parts.</t>
  </si>
  <si>
    <t>Hydraulic tests for the water supply network according to technical regulations (testing of the network) and flushing, disinfection of the internal and external water supply network according to technical regulations.</t>
  </si>
  <si>
    <t>Total pos. A-3</t>
  </si>
  <si>
    <t>TOTAL WATER SUPPLY WORKS</t>
  </si>
  <si>
    <t>B</t>
  </si>
  <si>
    <t>HYDRANT WORKS</t>
  </si>
  <si>
    <t>All hydrant works must be executed according to DIN 242, EN 671/ DIN 3221 and they will meet the requirements of the local water operator and fire brigade.</t>
  </si>
  <si>
    <t>B-1</t>
  </si>
  <si>
    <t>The hydrant is outside</t>
  </si>
  <si>
    <t>Excavation of the soil for the opening of the network channel and wells, leveling of the channel after digging, placement of the signal tape, covering of the channel with the excavated soil with compaction every 25 cm, excavation to be done with a depth of ÷ 140 cm according to the terrain for laying the pipes. Calculate in cubic meters.</t>
  </si>
  <si>
    <t>Supply, placement and planning of sand above and below the pipes in a thickness of 15 cm and around the pipe. It is calculated in filled cubic meters.</t>
  </si>
  <si>
    <t>Supply and assembly of external hydrant for fire extinguishing DN 80. The price includes all the hydrant's physical parts (head, valve, semi-connector, pipe and all necessary work for this position).</t>
  </si>
  <si>
    <t xml:space="preserve">Examination of the external and internal hydrant network with the working method of 50% greater than the acquired working pressure.          </t>
  </si>
  <si>
    <t>Supply and installation of "HDPE" pipes of the external Ø50mm hydrant network. Calculate in meter length.</t>
  </si>
  <si>
    <t>m</t>
  </si>
  <si>
    <t>Total pos. B-2</t>
  </si>
  <si>
    <t>TOTAL HYDRANT WORKS</t>
  </si>
  <si>
    <t>C</t>
  </si>
  <si>
    <t>FAECAL SEWAGE WORKS</t>
  </si>
  <si>
    <t>CI</t>
  </si>
  <si>
    <t>Internal sewerage</t>
  </si>
  <si>
    <t>Supply, transport and assembly of Geber pipes according to the standard DIN 1432-EN11967-4a with all the phason parts - connectors mounted on the building and the sewerage channel. The price also includes the reinforcement of the pipes and the connecting parts (fazonic) according to the details. Calculate per meter length.</t>
  </si>
  <si>
    <t>Ø110mm</t>
  </si>
  <si>
    <t>Ø75mm</t>
  </si>
  <si>
    <t>Ø50mm</t>
  </si>
  <si>
    <r>
      <t>Bend Ø110mm,</t>
    </r>
    <r>
      <rPr>
        <sz val="10"/>
        <rFont val="Gill Sans MT"/>
        <family val="2"/>
        <charset val="238"/>
      </rPr>
      <t>&lt;</t>
    </r>
    <r>
      <rPr>
        <sz val="10"/>
        <rFont val="Gill Sans MT"/>
        <family val="2"/>
      </rPr>
      <t>45</t>
    </r>
    <r>
      <rPr>
        <sz val="10"/>
        <rFont val="Calibri"/>
        <family val="2"/>
        <charset val="238"/>
      </rPr>
      <t>°</t>
    </r>
  </si>
  <si>
    <t>piece</t>
  </si>
  <si>
    <r>
      <t>Bend Ø75mm,</t>
    </r>
    <r>
      <rPr>
        <sz val="10"/>
        <rFont val="Gill Sans MT"/>
        <family val="2"/>
        <charset val="238"/>
      </rPr>
      <t>&lt;</t>
    </r>
    <r>
      <rPr>
        <sz val="10"/>
        <rFont val="Gill Sans MT"/>
        <family val="2"/>
      </rPr>
      <t>45</t>
    </r>
    <r>
      <rPr>
        <sz val="10"/>
        <rFont val="Calibri"/>
        <family val="2"/>
        <charset val="238"/>
      </rPr>
      <t>°</t>
    </r>
  </si>
  <si>
    <r>
      <t>Bend Ø50mm,</t>
    </r>
    <r>
      <rPr>
        <sz val="10"/>
        <rFont val="Gill Sans MT"/>
        <family val="2"/>
        <charset val="238"/>
      </rPr>
      <t>&lt;</t>
    </r>
    <r>
      <rPr>
        <sz val="10"/>
        <rFont val="Gill Sans MT"/>
        <family val="2"/>
      </rPr>
      <t>45</t>
    </r>
    <r>
      <rPr>
        <sz val="10"/>
        <rFont val="Calibri"/>
        <family val="2"/>
        <charset val="238"/>
      </rPr>
      <t>°</t>
    </r>
  </si>
  <si>
    <r>
      <t>Y Ø110mm,</t>
    </r>
    <r>
      <rPr>
        <sz val="10"/>
        <rFont val="Gill Sans MT"/>
        <family val="2"/>
        <charset val="238"/>
      </rPr>
      <t>&lt;</t>
    </r>
    <r>
      <rPr>
        <sz val="10"/>
        <rFont val="Gill Sans MT"/>
        <family val="2"/>
      </rPr>
      <t>45</t>
    </r>
    <r>
      <rPr>
        <sz val="10"/>
        <rFont val="Calibri"/>
        <family val="2"/>
        <charset val="238"/>
      </rPr>
      <t>°</t>
    </r>
  </si>
  <si>
    <r>
      <t>Y Ø75mm,</t>
    </r>
    <r>
      <rPr>
        <sz val="10"/>
        <rFont val="Gill Sans MT"/>
        <family val="2"/>
        <charset val="238"/>
      </rPr>
      <t>&lt;</t>
    </r>
    <r>
      <rPr>
        <sz val="10"/>
        <rFont val="Gill Sans MT"/>
        <family val="2"/>
      </rPr>
      <t>45</t>
    </r>
    <r>
      <rPr>
        <sz val="10"/>
        <rFont val="Calibri"/>
        <family val="2"/>
        <charset val="238"/>
      </rPr>
      <t>°</t>
    </r>
  </si>
  <si>
    <r>
      <t>Y Ø110/75mm,</t>
    </r>
    <r>
      <rPr>
        <sz val="10"/>
        <rFont val="Gill Sans MT"/>
        <family val="2"/>
        <charset val="238"/>
      </rPr>
      <t>&lt;</t>
    </r>
    <r>
      <rPr>
        <sz val="10"/>
        <rFont val="Gill Sans MT"/>
        <family val="2"/>
      </rPr>
      <t>45</t>
    </r>
    <r>
      <rPr>
        <sz val="10"/>
        <rFont val="Calibri"/>
        <family val="2"/>
        <charset val="238"/>
      </rPr>
      <t>°</t>
    </r>
  </si>
  <si>
    <r>
      <t>Y Ø75/50mm,</t>
    </r>
    <r>
      <rPr>
        <sz val="10"/>
        <rFont val="Gill Sans MT"/>
        <family val="2"/>
        <charset val="238"/>
      </rPr>
      <t>&lt;</t>
    </r>
    <r>
      <rPr>
        <sz val="10"/>
        <rFont val="Gill Sans MT"/>
        <family val="2"/>
      </rPr>
      <t>45</t>
    </r>
    <r>
      <rPr>
        <sz val="10"/>
        <rFont val="Calibri"/>
        <family val="2"/>
        <charset val="238"/>
      </rPr>
      <t>°</t>
    </r>
  </si>
  <si>
    <t>Reducer Ø110/75mm</t>
  </si>
  <si>
    <t>Reducer Ø75/50mm</t>
  </si>
  <si>
    <t>Catchment Ø75mm</t>
  </si>
  <si>
    <t>Supply and installation of Ø110mm ventilation heads, which are placed on the walls, as well as the electrical equipment. It is calculated in pieces.</t>
  </si>
  <si>
    <t>Supply and assembly of water reservoirs Ø50mm</t>
  </si>
  <si>
    <t>Supply and assembly of the revision (control part) in the verticals of sewer pipes.</t>
  </si>
  <si>
    <t>Total pos C-1</t>
  </si>
  <si>
    <t>C-2</t>
  </si>
  <si>
    <t>External sewerage</t>
  </si>
  <si>
    <t>Excavation of the soil for the opening of the channel and wells, leveling of the channel after digging, covering the channel with the excavated soil with compaction every 30 cm, digging to be done according to the depth of the terrain due to gravity. In the price, the placement of the safety nets when the channel exceeds the depth of 140cm, the geodetic measurements/levels according to the existing terrain and the connection to the building/network, the removal of underground water as needed. Covering the channel with excavated soil at the remaining height in layers of 30 cm with appropriate compaction. Surplus land to be carried in the previous payment by the investor. Calculate in cubic meters.</t>
  </si>
  <si>
    <t xml:space="preserve">Supply, placement and planning of sand above and below the pipes in min. thickness. 30cm and around the barrel. It is calculated in filled cubic meters.             </t>
  </si>
  <si>
    <t>Network testing before and after channel coverage.</t>
  </si>
  <si>
    <t>Opening holes in the walls according to the project</t>
  </si>
  <si>
    <r>
      <t>Supply, transport, installation and work of wells</t>
    </r>
    <r>
      <rPr>
        <b/>
        <sz val="10"/>
        <rFont val="Gill Sans MT"/>
        <family val="2"/>
      </rPr>
      <t>Ø800</t>
    </r>
    <r>
      <rPr>
        <sz val="10"/>
        <rFont val="Gill Sans MT"/>
        <family val="2"/>
      </rPr>
      <t xml:space="preserve">mm with ready-made elements from concrete MB-40, the conical part of the well to be reinforced with concrete. The price includes the conical parts as well as the work of the concrete basement (according to the detail in the project) with depth according to the levels from the ground, the metal stairs Ø22mm, the cover and the ring made of Composite material B125 with bearing capacity Q=60T and all the necessary work for this position. Calculate in pieces.        </t>
    </r>
  </si>
  <si>
    <t>Supply, transport and processing of pre-fabricated cones from MB-40 concrete with a diameter of Ø1000/600mm,</t>
  </si>
  <si>
    <t>Supply, transport and installation of high quality SN8 ribbed HDPE pipe. The price includes the complete fashion. It is calculated in meters of length.</t>
  </si>
  <si>
    <t>Ø125mm</t>
  </si>
  <si>
    <t>Connection to the main sewerage network.</t>
  </si>
  <si>
    <t>Total pos C-2</t>
  </si>
  <si>
    <t>C-1</t>
  </si>
  <si>
    <t>TOTAL SEWER WORKS</t>
  </si>
  <si>
    <t>D</t>
  </si>
  <si>
    <r>
      <t>SANITARY WORKS</t>
    </r>
    <r>
      <rPr>
        <b/>
        <sz val="10"/>
        <rFont val="Arial"/>
        <family val="2"/>
      </rPr>
      <t>E</t>
    </r>
  </si>
  <si>
    <t>All sanitary equipment must be complete with accessories, pipes, rubbers, connectors, bends, power supply (as needed), covers and all the necessary elements for the position to be complete/functional. All sanitary equipment must have quality certificates according to TE-EN ISO 9001:2000 and work according to the instructions of a certified manufacturer, certificates/warranty sheets for at least 2 years must also be attached.</t>
  </si>
  <si>
    <t xml:space="preserve">Supply, transport and assembly of first class porcelain stoneware with dim. 55x45cm hanging on the wall for standard adults. In the calculated price, the stainless steel siphon, the accessories, the complete connecting parts, the mounting of the mirror 15 cm above the hardwood, the height of the mirror 70 cm and all the necessary work for this position. The calculation is done piece by piece.        </t>
  </si>
  <si>
    <t xml:space="preserve">Supply, transport and assembly of first class chrome mechanical faucets for cold and hot water. The price includes accessories, complete connecting parts and all necessary work for this position. The calculation is done piece by piece.      </t>
  </si>
  <si>
    <t xml:space="preserve">Supply, transport and assembly of first class porcelain stoneware with dim. 80x45cm hanging on the wall for people with special needs. In the calculated price, the stainless steel siphon, the accessories, the complete connecting parts, the mounting of the mirror 15 cm above the hardwood, the height of the mirror 70 cm and all the necessary work for this position. The calculation is done piece by piece.        </t>
  </si>
  <si>
    <t xml:space="preserve">Supply, transport and assembly of toilet bowls together with the water tank mounted in gauça and croin for cleaning, gauça made of first class porcelain, Geberit standard dimensions for adults. The price includes the water tap for cleaning, EK valves, complete connecting parts and all the work necessary to complete this position. The calculation is done piece by piece.          </t>
  </si>
  <si>
    <t xml:space="preserve">Supply, transport and assembly of toilet bowls together with the water tank mounted in the gauca and croin for cleaning, gauca from first class porcelain, Geberit standard dimensions for people with special needs. The price includes the water tap for cleaning, EK valves, complete connecting parts and all the work necessary to complete this position. The calculation is done piece by piece.          </t>
  </si>
  <si>
    <t xml:space="preserve">Supply, transport and installation of Wall Mirrors. The price includes all the work necessary to complete this position. The calculation is done piece by piece.          </t>
  </si>
  <si>
    <t>Supply, transport and assembly of Toilet Paper Holders. The price includes the complete connecting parts and all the necessary work to complete this position.</t>
  </si>
  <si>
    <t xml:space="preserve">The calculation is done piece by piece.  </t>
  </si>
  <si>
    <t>E</t>
  </si>
  <si>
    <t>ATMOSPHERIC SEWAGE WORKS</t>
  </si>
  <si>
    <t xml:space="preserve">Excavation of the soil for the opening of the channel and wells, leveling of the channel after digging, covering the channel with the excavated soil with compaction every 30 cm, digging to be done according to the depth of the terrain due to gravity. In the price, the placement of the securing lines when the channel exceeds the depth of 140 cm, the geodetic measurements/levels according to the existing terrain and all the necessary works for this position are calculated. Covering the channel with excavated soil at the remaining height in layers of 30 cm with appropriate compaction. Surplus land to be carried in the previous payment by the investor. Calculate in cubic meters.
</t>
  </si>
  <si>
    <t xml:space="preserve">Supply, placement and planning of sand above and below the pipe in a thickness of 15 cm, above the pipe and around the pipe t=20 cm. It is calculated in cubic meters.
</t>
  </si>
  <si>
    <r>
      <t>Supply, transport, assembly and work of wells with ready-made elements</t>
    </r>
    <r>
      <rPr>
        <b/>
        <sz val="10"/>
        <rFont val="Gill Sans MT"/>
        <family val="2"/>
      </rPr>
      <t>Ø800</t>
    </r>
    <r>
      <rPr>
        <sz val="10"/>
        <rFont val="Gill Sans MT"/>
        <family val="2"/>
      </rPr>
      <t xml:space="preserve">mm from MB-40 concrete, the conical part of the well to be reinforced with concrete. The price includes the conical parts as well as the work of the concrete kinematics (according to the detail in the project), the cover and the ring made of Composite material B125 with bearing capacity Q=60T and all the necessary work for this position. Calculate in pieces. Depth by project          </t>
    </r>
  </si>
  <si>
    <t>Supply, transport and processing of pre-fabricated cones from MB-40 concrete with a diameter of Ø800/600mm,</t>
  </si>
  <si>
    <t xml:space="preserve">Supply, transport, assembly and work of water-collecting grates with ready-made elements Ø600 from concrete MB-40. The price includes the conical parts as well as the work of the concrete kinematics with certain dimensions, the grille cover (dim. 45x45cm) made of Composite material B125 and all the necessary work for this position. Calculate in pieces.             </t>
  </si>
  <si>
    <t>Network testing before and after channel coverage</t>
  </si>
  <si>
    <t>Supply, transport and assembly of pipes from ribbed HDPE SN8. The price includes the complete fitting and all the necessary work for this position. Calculate in meters of length.</t>
  </si>
  <si>
    <t>Ø160mm</t>
  </si>
  <si>
    <t>Total-E Atmospheric</t>
  </si>
  <si>
    <t>F</t>
  </si>
  <si>
    <t>DRAINAGE WORKS</t>
  </si>
  <si>
    <t>Supply, transport and laying of sand h=15cm at the bottom of the channel on which the drainage pipes are laid.</t>
  </si>
  <si>
    <t xml:space="preserve">Supply, filling and placement of river gravel with granulometry 1-5cm. Placed in net bags around the perimeter of the object h=2.0m.           </t>
  </si>
  <si>
    <t xml:space="preserve">Supply, transport and work of the Drainage network with ribbed and perforated pipes (HDPE) according to the project. The price includes all the necessary elements for assembly and completion of this position. Calculate in meter length.  </t>
  </si>
  <si>
    <r>
      <t>Supply, transport, installation and work of wells</t>
    </r>
    <r>
      <rPr>
        <b/>
        <sz val="10"/>
        <rFont val="Gill Sans MT"/>
        <family val="2"/>
      </rPr>
      <t>Ø800</t>
    </r>
    <r>
      <rPr>
        <sz val="10"/>
        <rFont val="Gill Sans MT"/>
        <family val="2"/>
      </rPr>
      <t>mm with ready-made elements from concrete MB-40, the conical part of the well to be reinforced with concrete. The price includes the conical parts, as well as the work of the concrete basement, the Ø22mm metal steps, the cover and the ring made of Composite material B125 with a bearing capacity of Q=60T and all the necessary work for this position. Calculate in pieces. Depth according to the project</t>
    </r>
  </si>
  <si>
    <t>Total-F Drainage</t>
  </si>
  <si>
    <t>RECAPITULATION - HYDRO INSTALLATION WORKS</t>
  </si>
  <si>
    <t>RECAPITULATION OF WATER AND SEWAGE WORKS</t>
  </si>
  <si>
    <t>WATER PLUMBING WORKS</t>
  </si>
  <si>
    <t>SANITARY WORKS</t>
  </si>
  <si>
    <t>UK TOTAL:</t>
  </si>
  <si>
    <t>ELECTRICAL INSTALLATION WORKS</t>
  </si>
  <si>
    <t>2.01</t>
  </si>
  <si>
    <t>DISTRIBUTION ENERGY TABLES</t>
  </si>
  <si>
    <t>2.01.01</t>
  </si>
  <si>
    <t>The supply and assembly of the TK table 2x12M wall table - 24M of low voltage as well as the connection of the alcove of low voltage is proposed achneider or similar:</t>
  </si>
  <si>
    <t>Supply and assembly with differential protection FID 40/0.03A, 4P</t>
  </si>
  <si>
    <t>Supply and installation of automatic fuses 16A, 1P, C</t>
  </si>
  <si>
    <t>Supply and assembly of automatic fuses 20A, 3P, C</t>
  </si>
  <si>
    <t>Supply and assembly of automatic fuses 10A, 1P, C</t>
  </si>
  <si>
    <t>Unspecified fine material</t>
  </si>
  <si>
    <t>pl</t>
  </si>
  <si>
    <t>2.02</t>
  </si>
  <si>
    <t>CABLE INSTALLATIONS AND CHANNELS</t>
  </si>
  <si>
    <t>2.02.01</t>
  </si>
  <si>
    <t>The supply and assembly of the Ø20mm rigid pipe, flexible with all the bends and supports, for the extension of the cable from the closet of the old school to the TK of the annex.</t>
  </si>
  <si>
    <t>m'</t>
  </si>
  <si>
    <t>2.02.02</t>
  </si>
  <si>
    <t>The supply and laying of the cable from Ormani I of the old school to the TK of the NYM-J annex 5x4mm² together with the connecting parts of the cable.</t>
  </si>
  <si>
    <t>2.02.03</t>
  </si>
  <si>
    <t>Supply and laying of NYM-J 3x2.5mm² cable</t>
  </si>
  <si>
    <t>2.02.04</t>
  </si>
  <si>
    <t>Supply and laying of NYM-J 3x1.5mm² cable</t>
  </si>
  <si>
    <t>2.02.05</t>
  </si>
  <si>
    <t>Supply and assembly of Ø20mm ribbed PVC pipe.</t>
  </si>
  <si>
    <t>2.02.06</t>
  </si>
  <si>
    <t>Unspecified fine binding material.</t>
  </si>
  <si>
    <t>2.03</t>
  </si>
  <si>
    <t>ELECTRIC LIGHTING</t>
  </si>
  <si>
    <t>2.03.01</t>
  </si>
  <si>
    <t>Supply and installation of LED panel type LED PANEL CAPRI SLIM 60x60 40W</t>
  </si>
  <si>
    <t>2.03.02.</t>
  </si>
  <si>
    <t>Supply and installation of LED lighting 10W, 720lm, Ø260mmx90mm, 4000K with emergency backup battery, model VT-12, SKU 817</t>
  </si>
  <si>
    <t>2.03.02</t>
  </si>
  <si>
    <t xml:space="preserve">Supply and assembly of V-TAC 18 W Dome Light Ø 320mmx100mm 4000K, 1400 lm, with emergency backup battery, Model VT-19, SKU 812.
</t>
  </si>
  <si>
    <t>Supply and installation of linear LED lighting with T8 led tube 2x18W/1800lm,</t>
  </si>
  <si>
    <t>2.03.03</t>
  </si>
  <si>
    <t>Supply and installation of Rilux emergency lighting IP40 6W 1h</t>
  </si>
  <si>
    <t xml:space="preserve">Supply and installation of PIR Motion sensor 10m(max) (&lt;22°C) 120° side view) x360° top view) 5-480 sec (adjustable) 1200W (220~230V/AC).
</t>
  </si>
  <si>
    <t>2.03.04</t>
  </si>
  <si>
    <t>2.04</t>
  </si>
  <si>
    <t>SOCKETS AND SWITCHES</t>
  </si>
  <si>
    <t>2.04.01</t>
  </si>
  <si>
    <t>Supply and installation of single-phase sockets for indoor installation, 16A, together with conductor elements, modular system type A.</t>
  </si>
  <si>
    <t>2.04.02</t>
  </si>
  <si>
    <t>Supply and installation of single-phase sockets for indoor installation, 16A, together with the conducting elements, modular system, type C.</t>
  </si>
  <si>
    <t>2.04.03</t>
  </si>
  <si>
    <t>Supply and installation of single-phase sockets with cover for internal installation, Bathroom, 16A, together with the conducting elements, modular system, type B.</t>
  </si>
  <si>
    <t>2.04.04</t>
  </si>
  <si>
    <t>Supply and installation of simple circuit breakers for indoor installation, 16A, together with the following elements, modular system.</t>
  </si>
  <si>
    <t>2.04.05</t>
  </si>
  <si>
    <t>Supply and assembly of boiler switch.</t>
  </si>
  <si>
    <t>2.04.06</t>
  </si>
  <si>
    <t>Fine binding material not specified.</t>
  </si>
  <si>
    <t>2.05</t>
  </si>
  <si>
    <t>GROUNDING AND LIGHTNING PROTECTION</t>
  </si>
  <si>
    <t>2.05.01</t>
  </si>
  <si>
    <t>Supply and laying of FeZn strip 25x4mm on the ground under the foundation of the building.</t>
  </si>
  <si>
    <t>2.05.02</t>
  </si>
  <si>
    <t>Supply and laying of the 20x3mm FeZn tape from the measuring boxes to the roof and laying on the roof.</t>
  </si>
  <si>
    <t>2.05.03</t>
  </si>
  <si>
    <t>Supply and assembly of the measuring box.</t>
  </si>
  <si>
    <t>2.05.04</t>
  </si>
  <si>
    <t>Supply and laying of FeZn 25x4mm from the foundation earther for the connections of the metallic masses and KKM, the energy block, the house elevators.</t>
  </si>
  <si>
    <t>2.05.05</t>
  </si>
  <si>
    <t>Equalization of the potential with a 16mm2 P/F breaker, for galvanic connection of large metal pipes, 30 m water pipes, heating</t>
  </si>
  <si>
    <t>2.05.06</t>
  </si>
  <si>
    <t>Supply and assembly of lightning rod receivers from FeZn strip 25x4 mm.</t>
  </si>
  <si>
    <t>2.05.07</t>
  </si>
  <si>
    <t>Supply and assembly of the connections between the FeZn strip and the gutter</t>
  </si>
  <si>
    <t>2.05.08</t>
  </si>
  <si>
    <t>Supply and installation of bar supports for roof mounting for parapet L.</t>
  </si>
  <si>
    <t>2.05.09</t>
  </si>
  <si>
    <t>2.06</t>
  </si>
  <si>
    <t>FIRE ALARM SYSTEM</t>
  </si>
  <si>
    <t>2.06.01</t>
  </si>
  <si>
    <t>Supply and assembly, Conventional fire alarm control panel with 1 protection ring, with all the tracking elements, or any similar type.</t>
  </si>
  <si>
    <t>2.06.02</t>
  </si>
  <si>
    <t>Supply and installation, optical smoke detector based, addressable.</t>
  </si>
  <si>
    <t>2.06.03</t>
  </si>
  <si>
    <t>Supply and installation, manual button for violent activation of the alarm (call point)</t>
  </si>
  <si>
    <t>2.06.04</t>
  </si>
  <si>
    <t>Supply and installation, outdoor fire alarm siren with light signal</t>
  </si>
  <si>
    <t>2.06.05</t>
  </si>
  <si>
    <t>Supply and installation, IY(st)Y 2x1mm shielded fireproof cable</t>
  </si>
  <si>
    <t>2.06.06</t>
  </si>
  <si>
    <t>Supply and installation, PVC single horn pipe Ø20mm</t>
  </si>
  <si>
    <t>2.06.07</t>
  </si>
  <si>
    <t>Fine conductive material for bonding</t>
  </si>
  <si>
    <t>2.06.08</t>
  </si>
  <si>
    <t>Programming, testing and commissioning of the system.</t>
  </si>
  <si>
    <t>2.08</t>
  </si>
  <si>
    <t>MECHANICAL WORKS</t>
  </si>
  <si>
    <t>RADIATORS AND PIPES</t>
  </si>
  <si>
    <t>Supply and installation of PCCP panel radiators with brackets and dimensions as follows:</t>
  </si>
  <si>
    <t>22 - 600/800</t>
  </si>
  <si>
    <t>22 - 600/1000</t>
  </si>
  <si>
    <t>22 - 600/1800</t>
  </si>
  <si>
    <t>Supply and installation of inlet thermocouple valve</t>
  </si>
  <si>
    <t>R-15 radiator return valve</t>
  </si>
  <si>
    <t>Supply and assembly of steel pipes according to DIN 2428</t>
  </si>
  <si>
    <t>DN15 (21.3 x 2.0 mm)</t>
  </si>
  <si>
    <t>DN20 (26.9 x 2.3 mm)</t>
  </si>
  <si>
    <t>DN25 (33.7 x 2.6 mm)</t>
  </si>
  <si>
    <t>DN32 (42.4 x 2.6 mm)</t>
  </si>
  <si>
    <t>Steel pipe fittings such as bends, gas, welding wire, pipe supports, etc., are 40% from position 3.1.4</t>
  </si>
  <si>
    <t>%</t>
  </si>
  <si>
    <t>Opening holes in building structures for pipe penetration through walls and repairing open holes in building structure to return to existing condition</t>
  </si>
  <si>
    <t>Paush.</t>
  </si>
  <si>
    <t>Painting the pipeline network with greasy color, stable at high temperatures. In advance, the pipes must be cleaned and painted with anti-corrosion paint in two layers</t>
  </si>
  <si>
    <r>
      <t>Painting the steel piping network with white color stable at high temperatures up to 200</t>
    </r>
    <r>
      <rPr>
        <sz val="10"/>
        <rFont val="Calibri"/>
        <family val="2"/>
      </rPr>
      <t>°C after system testing</t>
    </r>
  </si>
  <si>
    <t>Automatic shut-off valve for each pipe vertical, 1/2"</t>
  </si>
  <si>
    <t>TOTAL:</t>
  </si>
  <si>
    <t>4. Renovation of Existing Classrooms</t>
  </si>
  <si>
    <t>Dismantling of existing wooden and glass windows, including transportation to landfill</t>
  </si>
  <si>
    <t>Preparation of spaces after dismantling, filling and leveling with plaster</t>
  </si>
  <si>
    <t>Supply and installation of new plastic (PVC) windows, with double thermal insulation glass, including accessories, 82mm</t>
  </si>
  <si>
    <t>Covering the gaps with silicone on both sides and leveling</t>
  </si>
  <si>
    <t>m¹</t>
  </si>
  <si>
    <t>Final color repairs around new frames</t>
  </si>
  <si>
    <t>Cleaning the work site and transporting construction waste to an authorized location</t>
  </si>
  <si>
    <t>Lump sum</t>
  </si>
  <si>
    <t>Removal of existing flooring (PVC/linoleum), including transportation to landfill</t>
  </si>
  <si>
    <t>Cleaning and preparing the base for laying the new layer</t>
  </si>
  <si>
    <t>Leveling with mortar or self-leveling compound (as needed and to balance the levels)</t>
  </si>
  <si>
    <t>Base cleaning, machine scraping, self-leveling, base and supply and installation of new epoxy flooring</t>
  </si>
  <si>
    <t>Installation of glass feet/edging (plastic or aluminum corners) for protection and aesthetic finish</t>
  </si>
  <si>
    <t>Final surface cleaning and waste collection</t>
  </si>
  <si>
    <t>Cleaning the existing paint and smoothing the surface</t>
  </si>
  <si>
    <t>Repairing cracks and applying layers of fine plaster or putty</t>
  </si>
  <si>
    <t>Facade painting</t>
  </si>
  <si>
    <t>Painted with two layers of plastic paint, anti-allergic, washable</t>
  </si>
  <si>
    <t>White, reflective ceiling paint (for classrooms and hallways)</t>
  </si>
  <si>
    <t>Final cleaning of the premises after the works</t>
  </si>
  <si>
    <t xml:space="preserve">TOTAL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</si>
</sst>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_);_(* \(#,##0.00\);_(* &quot;-&quot;??_);_(@_)"/>
    <numFmt numFmtId="165" formatCode="0.0"/>
    <numFmt numFmtId="166" formatCode="#,##0.0\ [$€-1]"/>
    <numFmt numFmtId="167" formatCode="#,##0.00\ [$EUR]"/>
    <numFmt numFmtId="168" formatCode="#,##0.0"/>
    <numFmt numFmtId="169" formatCode="#,##0.00\ &quot;€&quot;"/>
    <numFmt numFmtId="170" formatCode="#,##0.00\ [$€-1]"/>
    <numFmt numFmtId="171" formatCode="#,##0.00&quot;€&quot;"/>
  </numFmts>
  <fonts count="39">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b/>
      <sz val="11"/>
      <color theme="1"/>
      <name val="Arial"/>
      <family val="2"/>
    </font>
    <font>
      <b/>
      <sz val="10"/>
      <color theme="1"/>
      <name val="Arial"/>
      <family val="2"/>
    </font>
    <font>
      <sz val="10"/>
      <color theme="1"/>
      <name val="Arial"/>
      <family val="2"/>
    </font>
    <font>
      <sz val="10"/>
      <color rgb="FF000000"/>
      <name val="Times New Roman"/>
      <family val="1"/>
    </font>
    <font>
      <b/>
      <sz val="11"/>
      <name val="Calibri"/>
      <family val="2"/>
      <scheme val="minor"/>
    </font>
    <font>
      <sz val="11"/>
      <name val="Calibri"/>
      <family val="2"/>
      <scheme val="minor"/>
    </font>
    <font>
      <sz val="11"/>
      <color rgb="FF9C6500"/>
      <name val="Calibri"/>
      <family val="2"/>
      <scheme val="minor"/>
    </font>
    <font>
      <b/>
      <sz val="14"/>
      <name val="Century Gothic"/>
      <family val="2"/>
    </font>
    <font>
      <b/>
      <sz val="10"/>
      <name val="Century Gothic"/>
      <family val="2"/>
    </font>
    <font>
      <sz val="10"/>
      <name val="Century Gothic"/>
      <family val="2"/>
    </font>
    <font>
      <b/>
      <sz val="16"/>
      <name val="Century Gothic"/>
      <family val="2"/>
    </font>
    <font>
      <b/>
      <sz val="16"/>
      <color rgb="FFFF0000"/>
      <name val="Century Gothic"/>
      <family val="2"/>
    </font>
    <font>
      <b/>
      <sz val="12"/>
      <name val="Century Gothic"/>
      <family val="2"/>
    </font>
    <font>
      <b/>
      <sz val="12"/>
      <color rgb="FFFF0000"/>
      <name val="Century Gothic"/>
      <family val="2"/>
    </font>
    <font>
      <b/>
      <sz val="10"/>
      <color rgb="FFFF0000"/>
      <name val="Century Gothic"/>
      <family val="2"/>
    </font>
    <font>
      <sz val="10"/>
      <color rgb="FFFF0000"/>
      <name val="Century Gothic"/>
      <family val="2"/>
    </font>
    <font>
      <vertAlign val="superscript"/>
      <sz val="10"/>
      <name val="Century Gothic"/>
      <family val="2"/>
    </font>
    <font>
      <b/>
      <sz val="10"/>
      <color theme="0"/>
      <name val="Century Gothic"/>
      <family val="2"/>
    </font>
    <font>
      <sz val="9"/>
      <color indexed="81"/>
      <name val="Tahoma"/>
      <family val="2"/>
    </font>
    <font>
      <sz val="12"/>
      <name val="Garamond"/>
      <family val="1"/>
    </font>
    <font>
      <sz val="12"/>
      <color theme="1"/>
      <name val="Garamond"/>
      <family val="1"/>
    </font>
    <font>
      <sz val="10"/>
      <name val="Gill Sans MT"/>
      <family val="2"/>
    </font>
    <font>
      <sz val="10"/>
      <name val="Calibri"/>
      <family val="2"/>
    </font>
    <font>
      <b/>
      <sz val="10"/>
      <name val="Gill Sans MT"/>
      <family val="2"/>
    </font>
    <font>
      <vertAlign val="superscript"/>
      <sz val="10"/>
      <name val="Gill Sans MT"/>
      <family val="2"/>
    </font>
    <font>
      <b/>
      <sz val="11"/>
      <name val="Gill Sans MT"/>
      <family val="2"/>
    </font>
    <font>
      <i/>
      <sz val="10"/>
      <name val="Gill Sans MT"/>
      <family val="2"/>
    </font>
    <font>
      <sz val="11"/>
      <name val="Gill Sans MT"/>
      <family val="2"/>
    </font>
    <font>
      <sz val="10"/>
      <name val="Gill Sans MT"/>
      <family val="2"/>
      <charset val="238"/>
    </font>
    <font>
      <sz val="10"/>
      <name val="Calibri"/>
      <family val="2"/>
      <charset val="238"/>
    </font>
    <font>
      <b/>
      <sz val="10"/>
      <name val="Arial"/>
      <family val="2"/>
    </font>
    <font>
      <b/>
      <sz val="12"/>
      <name val="Gill Sans MT"/>
      <family val="2"/>
    </font>
    <font>
      <b/>
      <sz val="10"/>
      <name val="Calibri"/>
      <family val="2"/>
      <scheme val="minor"/>
    </font>
    <font>
      <sz val="10"/>
      <name val="Calibri"/>
      <family val="2"/>
      <scheme val="minor"/>
    </font>
    <font>
      <b/>
      <sz val="12"/>
      <name val="Calibri"/>
      <family val="2"/>
      <scheme val="minor"/>
    </font>
  </fonts>
  <fills count="8">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FFEB9C"/>
      </patternFill>
    </fill>
    <fill>
      <patternFill patternType="solid">
        <fgColor rgb="FFFFC82D"/>
        <bgColor indexed="64"/>
      </patternFill>
    </fill>
    <fill>
      <patternFill patternType="solid">
        <fgColor rgb="FFFFC000"/>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style="thin">
        <color indexed="64"/>
      </bottom>
      <diagonal/>
    </border>
  </borders>
  <cellStyleXfs count="8">
    <xf numFmtId="0" fontId="0" fillId="0" borderId="0"/>
    <xf numFmtId="164" fontId="1" fillId="0" borderId="0" applyFont="0" applyFill="0" applyBorder="0" applyAlignment="0" applyProtection="0"/>
    <xf numFmtId="0" fontId="2" fillId="0" borderId="0"/>
    <xf numFmtId="0" fontId="1" fillId="0" borderId="0"/>
    <xf numFmtId="0" fontId="7" fillId="0" borderId="0"/>
    <xf numFmtId="164" fontId="7" fillId="0" borderId="0" applyFont="0" applyFill="0" applyBorder="0" applyAlignment="0" applyProtection="0"/>
    <xf numFmtId="0" fontId="10" fillId="5" borderId="0" applyNumberFormat="0" applyBorder="0" applyAlignment="0" applyProtection="0"/>
    <xf numFmtId="0" fontId="2" fillId="0" borderId="0"/>
  </cellStyleXfs>
  <cellXfs count="326">
    <xf numFmtId="0" fontId="0" fillId="0" borderId="0" xfId="0"/>
    <xf numFmtId="0" fontId="0" fillId="0" borderId="4" xfId="0" applyBorder="1"/>
    <xf numFmtId="0" fontId="3" fillId="0" borderId="4" xfId="0" applyFont="1" applyBorder="1"/>
    <xf numFmtId="0" fontId="5" fillId="0" borderId="1" xfId="3" applyFont="1" applyBorder="1"/>
    <xf numFmtId="0" fontId="5" fillId="0" borderId="2" xfId="3" applyFont="1" applyBorder="1"/>
    <xf numFmtId="0" fontId="5" fillId="0" borderId="3" xfId="3" applyFont="1" applyBorder="1"/>
    <xf numFmtId="0" fontId="3" fillId="0" borderId="4" xfId="0" applyFont="1" applyBorder="1" applyAlignment="1">
      <alignment vertical="center"/>
    </xf>
    <xf numFmtId="0" fontId="0" fillId="3" borderId="4" xfId="0" applyFill="1" applyBorder="1"/>
    <xf numFmtId="0" fontId="3" fillId="3" borderId="4" xfId="0" applyFont="1" applyFill="1" applyBorder="1"/>
    <xf numFmtId="167" fontId="5" fillId="4" borderId="9" xfId="0" applyNumberFormat="1" applyFont="1" applyFill="1" applyBorder="1" applyAlignment="1">
      <alignment horizontal="center" vertical="center" wrapText="1"/>
    </xf>
    <xf numFmtId="0" fontId="3" fillId="0" borderId="0" xfId="0" applyFont="1"/>
    <xf numFmtId="0" fontId="3" fillId="0" borderId="1" xfId="0" applyFont="1" applyBorder="1" applyAlignment="1">
      <alignment wrapText="1"/>
    </xf>
    <xf numFmtId="165" fontId="3" fillId="0" borderId="4" xfId="0" applyNumberFormat="1" applyFont="1" applyBorder="1"/>
    <xf numFmtId="165" fontId="3" fillId="0" borderId="3" xfId="0" applyNumberFormat="1" applyFont="1" applyBorder="1"/>
    <xf numFmtId="165" fontId="3" fillId="3" borderId="4" xfId="0" applyNumberFormat="1" applyFont="1" applyFill="1" applyBorder="1"/>
    <xf numFmtId="0" fontId="0" fillId="2" borderId="0" xfId="0" applyFill="1" applyAlignment="1">
      <alignment horizontal="center"/>
    </xf>
    <xf numFmtId="0" fontId="8" fillId="0" borderId="0" xfId="0" applyFont="1"/>
    <xf numFmtId="0" fontId="9" fillId="0" borderId="0" xfId="0" applyFont="1"/>
    <xf numFmtId="0" fontId="3" fillId="0" borderId="1" xfId="0" applyFont="1" applyBorder="1"/>
    <xf numFmtId="0" fontId="14" fillId="0" borderId="0" xfId="0" applyFont="1" applyAlignment="1">
      <alignment horizontal="left" vertical="center" wrapText="1"/>
    </xf>
    <xf numFmtId="0" fontId="15" fillId="0" borderId="0" xfId="0" applyFont="1" applyAlignment="1">
      <alignment horizontal="left" vertical="center" wrapText="1"/>
    </xf>
    <xf numFmtId="0" fontId="16" fillId="6" borderId="1" xfId="0" applyFont="1" applyFill="1" applyBorder="1" applyAlignment="1">
      <alignment horizontal="center" vertical="center" wrapText="1"/>
    </xf>
    <xf numFmtId="0" fontId="17" fillId="6" borderId="2" xfId="0" applyFont="1" applyFill="1" applyBorder="1" applyAlignment="1">
      <alignment horizontal="center" vertical="center" wrapText="1"/>
    </xf>
    <xf numFmtId="49" fontId="12" fillId="6" borderId="4" xfId="0" applyNumberFormat="1" applyFont="1" applyFill="1" applyBorder="1" applyAlignment="1">
      <alignment horizontal="center" vertical="center"/>
    </xf>
    <xf numFmtId="49" fontId="18" fillId="6" borderId="4" xfId="0" applyNumberFormat="1" applyFont="1" applyFill="1" applyBorder="1" applyAlignment="1">
      <alignment horizontal="center" vertical="center"/>
    </xf>
    <xf numFmtId="0" fontId="12" fillId="6" borderId="5" xfId="0" applyFont="1" applyFill="1" applyBorder="1" applyAlignment="1">
      <alignment horizontal="center" vertical="center" wrapText="1"/>
    </xf>
    <xf numFmtId="0" fontId="18" fillId="6" borderId="6" xfId="0" applyFont="1" applyFill="1" applyBorder="1" applyAlignment="1">
      <alignment horizontal="center" vertical="center" wrapText="1"/>
    </xf>
    <xf numFmtId="0" fontId="12" fillId="6" borderId="4" xfId="0" applyFont="1" applyFill="1" applyBorder="1" applyAlignment="1">
      <alignment vertical="center"/>
    </xf>
    <xf numFmtId="0" fontId="12" fillId="6" borderId="7" xfId="0" applyFont="1" applyFill="1" applyBorder="1" applyAlignment="1">
      <alignment horizontal="center" vertical="center"/>
    </xf>
    <xf numFmtId="4" fontId="12" fillId="6" borderId="7" xfId="0" applyNumberFormat="1" applyFont="1" applyFill="1" applyBorder="1" applyAlignment="1">
      <alignment horizontal="center" vertical="center"/>
    </xf>
    <xf numFmtId="49" fontId="13" fillId="0" borderId="4" xfId="0" applyNumberFormat="1" applyFont="1" applyBorder="1" applyAlignment="1">
      <alignment horizontal="center" vertical="center"/>
    </xf>
    <xf numFmtId="0" fontId="17" fillId="2" borderId="4" xfId="0" applyFont="1" applyFill="1" applyBorder="1" applyAlignment="1">
      <alignment horizontal="center" vertical="center" wrapText="1"/>
    </xf>
    <xf numFmtId="0" fontId="13" fillId="0" borderId="4" xfId="0" applyFont="1" applyBorder="1" applyAlignment="1">
      <alignment horizontal="justify" vertical="top" wrapText="1"/>
    </xf>
    <xf numFmtId="0" fontId="13" fillId="0" borderId="4" xfId="0" applyFont="1" applyBorder="1" applyAlignment="1">
      <alignment horizontal="center" vertical="center" wrapText="1"/>
    </xf>
    <xf numFmtId="168" fontId="13" fillId="0" borderId="4" xfId="0" applyNumberFormat="1" applyFont="1" applyBorder="1" applyAlignment="1">
      <alignment horizontal="right" vertical="center" wrapText="1"/>
    </xf>
    <xf numFmtId="168" fontId="13" fillId="2" borderId="4" xfId="0" applyNumberFormat="1" applyFont="1" applyFill="1" applyBorder="1" applyAlignment="1">
      <alignment horizontal="right" vertical="center" wrapText="1"/>
    </xf>
    <xf numFmtId="49" fontId="13" fillId="0" borderId="0" xfId="0" applyNumberFormat="1" applyFont="1" applyAlignment="1">
      <alignment horizontal="center" vertical="center"/>
    </xf>
    <xf numFmtId="0" fontId="17" fillId="2" borderId="0" xfId="0" applyFont="1" applyFill="1" applyAlignment="1">
      <alignment horizontal="center" vertical="center" wrapText="1"/>
    </xf>
    <xf numFmtId="0" fontId="13" fillId="0" borderId="0" xfId="0" applyFont="1" applyAlignment="1">
      <alignment horizontal="justify" vertical="top" wrapText="1"/>
    </xf>
    <xf numFmtId="2" fontId="12" fillId="6" borderId="4" xfId="0" applyNumberFormat="1" applyFont="1" applyFill="1" applyBorder="1" applyAlignment="1">
      <alignment horizontal="right" vertical="center" wrapText="1"/>
    </xf>
    <xf numFmtId="169" fontId="12" fillId="6" borderId="4" xfId="0" applyNumberFormat="1" applyFont="1" applyFill="1" applyBorder="1" applyAlignment="1">
      <alignment horizontal="right" vertical="center"/>
    </xf>
    <xf numFmtId="49" fontId="13" fillId="2" borderId="0" xfId="0" applyNumberFormat="1" applyFont="1" applyFill="1" applyAlignment="1">
      <alignment horizontal="center" vertical="center"/>
    </xf>
    <xf numFmtId="0" fontId="13" fillId="2" borderId="0" xfId="0" applyFont="1" applyFill="1" applyAlignment="1">
      <alignment horizontal="justify" vertical="top" wrapText="1"/>
    </xf>
    <xf numFmtId="165" fontId="12" fillId="2" borderId="0" xfId="0" applyNumberFormat="1" applyFont="1" applyFill="1" applyAlignment="1">
      <alignment horizontal="left" vertical="center" wrapText="1"/>
    </xf>
    <xf numFmtId="165" fontId="12" fillId="2" borderId="0" xfId="0" applyNumberFormat="1" applyFont="1" applyFill="1" applyAlignment="1">
      <alignment horizontal="right" vertical="center" wrapText="1"/>
    </xf>
    <xf numFmtId="169" fontId="12" fillId="2" borderId="0" xfId="0" applyNumberFormat="1" applyFont="1" applyFill="1" applyAlignment="1">
      <alignment horizontal="right" vertical="center"/>
    </xf>
    <xf numFmtId="49" fontId="19" fillId="0" borderId="4" xfId="0" applyNumberFormat="1" applyFont="1" applyBorder="1" applyAlignment="1">
      <alignment horizontal="center" vertical="center"/>
    </xf>
    <xf numFmtId="3" fontId="13" fillId="0" borderId="4" xfId="0" applyNumberFormat="1" applyFont="1" applyBorder="1" applyAlignment="1">
      <alignment horizontal="right" vertical="center" wrapText="1"/>
    </xf>
    <xf numFmtId="169" fontId="13" fillId="0" borderId="4" xfId="1" applyNumberFormat="1" applyFont="1" applyBorder="1" applyAlignment="1">
      <alignment horizontal="right" vertical="center" wrapText="1"/>
    </xf>
    <xf numFmtId="169" fontId="13" fillId="0" borderId="4" xfId="0" applyNumberFormat="1" applyFont="1" applyBorder="1" applyAlignment="1">
      <alignment horizontal="right" vertical="center" wrapText="1"/>
    </xf>
    <xf numFmtId="165" fontId="12" fillId="0" borderId="0" xfId="0" applyNumberFormat="1" applyFont="1" applyAlignment="1">
      <alignment horizontal="right" vertical="center" wrapText="1"/>
    </xf>
    <xf numFmtId="165" fontId="12" fillId="6" borderId="4" xfId="0" applyNumberFormat="1" applyFont="1" applyFill="1" applyBorder="1" applyAlignment="1">
      <alignment horizontal="right" vertical="center" wrapText="1"/>
    </xf>
    <xf numFmtId="165" fontId="12" fillId="0" borderId="0" xfId="0" applyNumberFormat="1" applyFont="1" applyAlignment="1">
      <alignment horizontal="center" vertical="center" wrapText="1"/>
    </xf>
    <xf numFmtId="4" fontId="13" fillId="0" borderId="4" xfId="0" applyNumberFormat="1" applyFont="1" applyBorder="1" applyAlignment="1">
      <alignment horizontal="right" vertical="center" wrapText="1"/>
    </xf>
    <xf numFmtId="165" fontId="12" fillId="6" borderId="3" xfId="0" applyNumberFormat="1" applyFont="1" applyFill="1" applyBorder="1" applyAlignment="1">
      <alignment horizontal="right" vertical="center" wrapText="1"/>
    </xf>
    <xf numFmtId="169" fontId="12" fillId="6" borderId="3" xfId="0" applyNumberFormat="1" applyFont="1" applyFill="1" applyBorder="1" applyAlignment="1">
      <alignment horizontal="right" vertical="center"/>
    </xf>
    <xf numFmtId="49" fontId="19" fillId="0" borderId="3" xfId="0" applyNumberFormat="1" applyFont="1" applyBorder="1" applyAlignment="1">
      <alignment horizontal="center" vertical="center"/>
    </xf>
    <xf numFmtId="0" fontId="13" fillId="0" borderId="3" xfId="0" applyFont="1" applyBorder="1" applyAlignment="1">
      <alignment horizontal="justify" vertical="top" wrapText="1"/>
    </xf>
    <xf numFmtId="0" fontId="12" fillId="6" borderId="6" xfId="0" applyFont="1" applyFill="1" applyBorder="1" applyAlignment="1">
      <alignment horizontal="center" vertical="center" wrapText="1"/>
    </xf>
    <xf numFmtId="49" fontId="13" fillId="0" borderId="20" xfId="0" applyNumberFormat="1" applyFont="1" applyBorder="1" applyAlignment="1">
      <alignment horizontal="center" vertical="center"/>
    </xf>
    <xf numFmtId="0" fontId="13" fillId="0" borderId="4" xfId="0" applyFont="1" applyBorder="1" applyAlignment="1">
      <alignment horizontal="right" vertical="top" wrapText="1"/>
    </xf>
    <xf numFmtId="166" fontId="13" fillId="0" borderId="4" xfId="0" applyNumberFormat="1" applyFont="1" applyBorder="1" applyAlignment="1">
      <alignment horizontal="center" vertical="center" wrapText="1"/>
    </xf>
    <xf numFmtId="169" fontId="13" fillId="0" borderId="4" xfId="1" applyNumberFormat="1" applyFont="1" applyFill="1" applyBorder="1" applyAlignment="1">
      <alignment horizontal="right" vertical="center" wrapText="1"/>
    </xf>
    <xf numFmtId="2" fontId="12" fillId="6" borderId="3" xfId="0" applyNumberFormat="1" applyFont="1" applyFill="1" applyBorder="1" applyAlignment="1">
      <alignment horizontal="right" vertical="center" wrapText="1"/>
    </xf>
    <xf numFmtId="0" fontId="12" fillId="6" borderId="4" xfId="0" applyFont="1" applyFill="1" applyBorder="1" applyAlignment="1">
      <alignment horizontal="center" vertical="center"/>
    </xf>
    <xf numFmtId="0" fontId="12" fillId="6" borderId="7" xfId="0" applyFont="1" applyFill="1" applyBorder="1" applyAlignment="1">
      <alignment horizontal="left" vertical="center"/>
    </xf>
    <xf numFmtId="4" fontId="12" fillId="6" borderId="7" xfId="0" applyNumberFormat="1" applyFont="1" applyFill="1" applyBorder="1" applyAlignment="1">
      <alignment vertical="center"/>
    </xf>
    <xf numFmtId="49" fontId="13" fillId="0" borderId="3" xfId="0" applyNumberFormat="1" applyFont="1" applyBorder="1" applyAlignment="1">
      <alignment horizontal="center" vertical="center"/>
    </xf>
    <xf numFmtId="2" fontId="13" fillId="0" borderId="4" xfId="0" applyNumberFormat="1" applyFont="1" applyBorder="1" applyAlignment="1">
      <alignment horizontal="right" vertical="center" wrapText="1"/>
    </xf>
    <xf numFmtId="2" fontId="12" fillId="6" borderId="14" xfId="0" applyNumberFormat="1" applyFont="1" applyFill="1" applyBorder="1" applyAlignment="1">
      <alignment horizontal="right" vertical="center" wrapText="1"/>
    </xf>
    <xf numFmtId="169" fontId="12" fillId="6" borderId="5" xfId="0" applyNumberFormat="1" applyFont="1" applyFill="1" applyBorder="1" applyAlignment="1">
      <alignment horizontal="right" vertical="center"/>
    </xf>
    <xf numFmtId="165" fontId="12" fillId="0" borderId="0" xfId="0" applyNumberFormat="1" applyFont="1" applyAlignment="1">
      <alignment horizontal="left" vertical="center" wrapText="1"/>
    </xf>
    <xf numFmtId="2" fontId="12" fillId="0" borderId="0" xfId="0" applyNumberFormat="1" applyFont="1" applyAlignment="1">
      <alignment horizontal="right" vertical="center" wrapText="1"/>
    </xf>
    <xf numFmtId="169" fontId="12" fillId="0" borderId="0" xfId="0" applyNumberFormat="1" applyFont="1" applyAlignment="1">
      <alignment horizontal="right" vertical="center"/>
    </xf>
    <xf numFmtId="2" fontId="12" fillId="6" borderId="4" xfId="0" applyNumberFormat="1" applyFont="1" applyFill="1" applyBorder="1" applyAlignment="1">
      <alignment horizontal="center" vertical="center"/>
    </xf>
    <xf numFmtId="2" fontId="12" fillId="6" borderId="2" xfId="0" applyNumberFormat="1" applyFont="1" applyFill="1" applyBorder="1" applyAlignment="1">
      <alignment horizontal="right" vertical="center" wrapText="1"/>
    </xf>
    <xf numFmtId="49" fontId="12" fillId="6" borderId="2" xfId="0" applyNumberFormat="1" applyFont="1" applyFill="1" applyBorder="1" applyAlignment="1">
      <alignment horizontal="center" vertical="center"/>
    </xf>
    <xf numFmtId="0" fontId="12" fillId="6" borderId="7" xfId="0" applyFont="1" applyFill="1" applyBorder="1" applyAlignment="1">
      <alignment vertical="center"/>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4" xfId="0" applyFont="1" applyBorder="1" applyAlignment="1">
      <alignment horizontal="left" vertical="top" wrapText="1"/>
    </xf>
    <xf numFmtId="0" fontId="13" fillId="0" borderId="20" xfId="0" applyFont="1" applyBorder="1" applyAlignment="1">
      <alignment vertical="top" wrapText="1"/>
    </xf>
    <xf numFmtId="49" fontId="13" fillId="0" borderId="1" xfId="0" applyNumberFormat="1" applyFont="1" applyBorder="1" applyAlignment="1">
      <alignment horizontal="center" vertical="center"/>
    </xf>
    <xf numFmtId="0" fontId="13" fillId="0" borderId="3" xfId="0" applyFont="1" applyBorder="1" applyAlignment="1">
      <alignment horizontal="left" vertical="top" wrapText="1"/>
    </xf>
    <xf numFmtId="0" fontId="13" fillId="0" borderId="20" xfId="0" applyFont="1" applyBorder="1" applyAlignment="1">
      <alignment horizontal="left" vertical="top" wrapText="1"/>
    </xf>
    <xf numFmtId="0" fontId="13" fillId="0" borderId="7" xfId="0" applyFont="1" applyBorder="1" applyAlignment="1">
      <alignment horizontal="center" vertical="center" wrapText="1"/>
    </xf>
    <xf numFmtId="4" fontId="13" fillId="0" borderId="7" xfId="0" applyNumberFormat="1" applyFont="1" applyBorder="1" applyAlignment="1">
      <alignment horizontal="right" vertical="center" wrapText="1"/>
    </xf>
    <xf numFmtId="169" fontId="13" fillId="0" borderId="7" xfId="1" applyNumberFormat="1" applyFont="1" applyBorder="1" applyAlignment="1">
      <alignment horizontal="right" vertical="center" wrapText="1"/>
    </xf>
    <xf numFmtId="169" fontId="13" fillId="0" borderId="7" xfId="0" applyNumberFormat="1" applyFont="1" applyBorder="1" applyAlignment="1">
      <alignment horizontal="right" vertical="center" wrapText="1"/>
    </xf>
    <xf numFmtId="49" fontId="13" fillId="0" borderId="7" xfId="0" applyNumberFormat="1" applyFont="1" applyBorder="1" applyAlignment="1">
      <alignment horizontal="center" vertical="center"/>
    </xf>
    <xf numFmtId="0" fontId="13" fillId="0" borderId="1" xfId="0" applyFont="1" applyBorder="1" applyAlignment="1">
      <alignment vertical="top" wrapText="1"/>
    </xf>
    <xf numFmtId="169" fontId="12" fillId="6" borderId="8" xfId="0" applyNumberFormat="1" applyFont="1" applyFill="1" applyBorder="1" applyAlignment="1">
      <alignment horizontal="right" vertical="center"/>
    </xf>
    <xf numFmtId="165" fontId="21" fillId="2" borderId="0" xfId="0" applyNumberFormat="1" applyFont="1" applyFill="1" applyAlignment="1">
      <alignment horizontal="left" vertical="center" wrapText="1"/>
    </xf>
    <xf numFmtId="2" fontId="21" fillId="2" borderId="0" xfId="0" applyNumberFormat="1" applyFont="1" applyFill="1" applyAlignment="1">
      <alignment horizontal="right" vertical="center" wrapText="1"/>
    </xf>
    <xf numFmtId="169" fontId="21" fillId="2" borderId="0" xfId="0" applyNumberFormat="1" applyFont="1" applyFill="1" applyAlignment="1">
      <alignment horizontal="right" vertical="center"/>
    </xf>
    <xf numFmtId="0" fontId="12" fillId="6" borderId="1" xfId="2" applyFont="1" applyFill="1" applyBorder="1" applyAlignment="1">
      <alignment vertical="center" wrapText="1"/>
    </xf>
    <xf numFmtId="0" fontId="12" fillId="6" borderId="2" xfId="2" applyFont="1" applyFill="1" applyBorder="1" applyAlignment="1">
      <alignment vertical="center" wrapText="1"/>
    </xf>
    <xf numFmtId="49" fontId="13" fillId="0" borderId="5" xfId="2" applyNumberFormat="1" applyFont="1" applyBorder="1" applyAlignment="1">
      <alignment horizontal="center" vertical="center"/>
    </xf>
    <xf numFmtId="170" fontId="13" fillId="0" borderId="4" xfId="2" applyNumberFormat="1" applyFont="1" applyBorder="1" applyAlignment="1">
      <alignment vertical="center"/>
    </xf>
    <xf numFmtId="49" fontId="13" fillId="0" borderId="4" xfId="2" applyNumberFormat="1" applyFont="1" applyBorder="1" applyAlignment="1">
      <alignment horizontal="center" vertical="center"/>
    </xf>
    <xf numFmtId="0" fontId="12" fillId="6" borderId="2" xfId="0" applyFont="1" applyFill="1" applyBorder="1" applyAlignment="1">
      <alignment horizontal="center" vertical="center"/>
    </xf>
    <xf numFmtId="170" fontId="12" fillId="6" borderId="4" xfId="2" applyNumberFormat="1" applyFont="1" applyFill="1" applyBorder="1" applyAlignment="1">
      <alignment vertical="center"/>
    </xf>
    <xf numFmtId="0" fontId="16"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3" fillId="0" borderId="4" xfId="0" applyFont="1" applyBorder="1" applyAlignment="1">
      <alignment vertical="center" wrapText="1"/>
    </xf>
    <xf numFmtId="0" fontId="23" fillId="0" borderId="16" xfId="0" applyFont="1" applyBorder="1" applyAlignment="1">
      <alignment horizontal="center" vertical="center" wrapText="1"/>
    </xf>
    <xf numFmtId="0" fontId="13" fillId="2" borderId="4" xfId="0" applyFont="1" applyFill="1" applyBorder="1" applyAlignment="1">
      <alignment horizontal="justify" vertical="center" wrapText="1"/>
    </xf>
    <xf numFmtId="165" fontId="12" fillId="6" borderId="2" xfId="0" applyNumberFormat="1" applyFont="1" applyFill="1" applyBorder="1" applyAlignment="1">
      <alignment horizontal="right" vertical="center" wrapText="1"/>
    </xf>
    <xf numFmtId="0" fontId="13" fillId="2" borderId="4" xfId="0" applyFont="1" applyFill="1" applyBorder="1" applyAlignment="1">
      <alignment horizontal="left" vertical="center" wrapText="1"/>
    </xf>
    <xf numFmtId="1" fontId="2" fillId="0" borderId="4" xfId="0" applyNumberFormat="1" applyFont="1" applyBorder="1" applyAlignment="1">
      <alignment horizontal="center" vertical="center" wrapText="1"/>
    </xf>
    <xf numFmtId="171" fontId="2" fillId="0" borderId="4" xfId="0" applyNumberFormat="1" applyFont="1" applyBorder="1" applyAlignment="1">
      <alignment horizontal="center" vertical="center" wrapText="1"/>
    </xf>
    <xf numFmtId="165" fontId="12" fillId="6" borderId="14" xfId="0" applyNumberFormat="1" applyFont="1" applyFill="1" applyBorder="1" applyAlignment="1">
      <alignment horizontal="right" vertical="center" wrapText="1"/>
    </xf>
    <xf numFmtId="0" fontId="23" fillId="0" borderId="16" xfId="0" applyFont="1" applyBorder="1" applyAlignment="1">
      <alignment horizontal="left" vertical="center" wrapText="1"/>
    </xf>
    <xf numFmtId="0" fontId="24" fillId="0" borderId="4" xfId="0" applyFont="1" applyBorder="1" applyAlignment="1">
      <alignment horizontal="center" vertical="center"/>
    </xf>
    <xf numFmtId="4" fontId="24" fillId="0" borderId="4" xfId="0" applyNumberFormat="1" applyFont="1" applyBorder="1" applyAlignment="1">
      <alignment horizontal="center" vertical="center"/>
    </xf>
    <xf numFmtId="2" fontId="24" fillId="0" borderId="4" xfId="0" applyNumberFormat="1" applyFont="1" applyBorder="1" applyAlignment="1">
      <alignment horizontal="center" vertical="center"/>
    </xf>
    <xf numFmtId="0" fontId="12" fillId="6" borderId="3" xfId="2" applyFont="1" applyFill="1" applyBorder="1" applyAlignment="1">
      <alignment horizontal="center" vertical="center" wrapText="1"/>
    </xf>
    <xf numFmtId="170" fontId="12" fillId="6" borderId="3" xfId="2" applyNumberFormat="1" applyFont="1" applyFill="1" applyBorder="1" applyAlignment="1">
      <alignment vertical="center"/>
    </xf>
    <xf numFmtId="0" fontId="12" fillId="2" borderId="0" xfId="2" applyFont="1" applyFill="1" applyAlignment="1">
      <alignment vertical="center" wrapText="1"/>
    </xf>
    <xf numFmtId="0" fontId="12" fillId="2" borderId="0" xfId="2" applyFont="1" applyFill="1" applyAlignment="1">
      <alignment horizontal="left" vertical="center" wrapText="1"/>
    </xf>
    <xf numFmtId="0" fontId="12" fillId="2" borderId="0" xfId="0" applyFont="1" applyFill="1" applyAlignment="1">
      <alignment horizontal="center" vertical="center"/>
    </xf>
    <xf numFmtId="170" fontId="12" fillId="2" borderId="0" xfId="2" applyNumberFormat="1" applyFont="1" applyFill="1" applyAlignment="1">
      <alignment vertical="center"/>
    </xf>
    <xf numFmtId="0" fontId="12" fillId="2" borderId="4" xfId="2" applyFont="1" applyFill="1" applyBorder="1" applyAlignment="1">
      <alignment vertical="center" wrapText="1"/>
    </xf>
    <xf numFmtId="170" fontId="12" fillId="2" borderId="4" xfId="2" applyNumberFormat="1" applyFont="1" applyFill="1" applyBorder="1" applyAlignment="1">
      <alignment vertical="center"/>
    </xf>
    <xf numFmtId="0" fontId="12" fillId="6" borderId="13" xfId="2" applyFont="1" applyFill="1" applyBorder="1" applyAlignment="1">
      <alignment vertical="center" wrapText="1"/>
    </xf>
    <xf numFmtId="0" fontId="13" fillId="0" borderId="4" xfId="0" applyFont="1" applyBorder="1" applyAlignment="1">
      <alignment horizontal="center" vertical="center"/>
    </xf>
    <xf numFmtId="0" fontId="19" fillId="0" borderId="0" xfId="0" applyFont="1" applyAlignment="1">
      <alignment horizontal="center" vertical="center"/>
    </xf>
    <xf numFmtId="0" fontId="25" fillId="0" borderId="4" xfId="0" applyFont="1" applyBorder="1" applyAlignment="1">
      <alignment horizontal="left" vertical="center" wrapText="1"/>
    </xf>
    <xf numFmtId="0" fontId="13" fillId="0" borderId="4" xfId="0" applyFont="1" applyBorder="1" applyAlignment="1">
      <alignment vertical="center"/>
    </xf>
    <xf numFmtId="4" fontId="13" fillId="0" borderId="4" xfId="0" applyNumberFormat="1" applyFont="1" applyBorder="1" applyAlignment="1">
      <alignment vertical="center"/>
    </xf>
    <xf numFmtId="0" fontId="25" fillId="0" borderId="4" xfId="0" applyFont="1" applyBorder="1" applyAlignment="1">
      <alignment horizontal="center" vertical="center"/>
    </xf>
    <xf numFmtId="4" fontId="25" fillId="0" borderId="4" xfId="0" applyNumberFormat="1" applyFont="1" applyBorder="1" applyAlignment="1">
      <alignment horizontal="center" vertical="center"/>
    </xf>
    <xf numFmtId="0" fontId="25" fillId="2" borderId="4" xfId="0" applyFont="1" applyFill="1" applyBorder="1" applyAlignment="1">
      <alignment horizontal="left" vertical="center" wrapText="1"/>
    </xf>
    <xf numFmtId="0" fontId="25" fillId="2" borderId="4" xfId="0" applyFont="1" applyFill="1" applyBorder="1" applyAlignment="1">
      <alignment horizontal="center" vertical="center"/>
    </xf>
    <xf numFmtId="4" fontId="25" fillId="2" borderId="4" xfId="0" applyNumberFormat="1" applyFont="1" applyFill="1" applyBorder="1" applyAlignment="1">
      <alignment horizontal="center" vertical="center"/>
    </xf>
    <xf numFmtId="0" fontId="25" fillId="0" borderId="4" xfId="0" applyFont="1" applyBorder="1" applyAlignment="1">
      <alignment horizontal="center" vertical="center" wrapText="1"/>
    </xf>
    <xf numFmtId="0" fontId="27" fillId="0" borderId="4" xfId="0" applyFont="1" applyBorder="1" applyAlignment="1">
      <alignment horizontal="right" vertical="center"/>
    </xf>
    <xf numFmtId="0" fontId="25" fillId="0" borderId="4" xfId="0" applyFont="1" applyBorder="1" applyAlignment="1">
      <alignment horizontal="center"/>
    </xf>
    <xf numFmtId="4" fontId="25" fillId="0" borderId="4" xfId="0" applyNumberFormat="1" applyFont="1" applyBorder="1" applyAlignment="1">
      <alignment horizontal="center"/>
    </xf>
    <xf numFmtId="4" fontId="27" fillId="6" borderId="4" xfId="0" applyNumberFormat="1" applyFont="1" applyFill="1" applyBorder="1" applyAlignment="1">
      <alignment horizontal="center" vertical="center" wrapText="1"/>
    </xf>
    <xf numFmtId="0" fontId="27" fillId="0" borderId="4" xfId="0" applyFont="1" applyBorder="1" applyAlignment="1">
      <alignment horizontal="center"/>
    </xf>
    <xf numFmtId="0" fontId="27" fillId="0" borderId="0" xfId="0" applyFont="1" applyAlignment="1">
      <alignment horizontal="center"/>
    </xf>
    <xf numFmtId="0" fontId="13" fillId="0" borderId="0" xfId="0" applyFont="1" applyAlignment="1">
      <alignment vertical="center"/>
    </xf>
    <xf numFmtId="4" fontId="13" fillId="0" borderId="0" xfId="0" applyNumberFormat="1" applyFont="1" applyAlignment="1">
      <alignment vertical="center"/>
    </xf>
    <xf numFmtId="0" fontId="27" fillId="6" borderId="4" xfId="0" applyFont="1" applyFill="1" applyBorder="1" applyAlignment="1">
      <alignment horizontal="center"/>
    </xf>
    <xf numFmtId="0" fontId="19" fillId="6" borderId="0" xfId="0" applyFont="1" applyFill="1" applyAlignment="1">
      <alignment horizontal="center" vertical="center"/>
    </xf>
    <xf numFmtId="0" fontId="12" fillId="6" borderId="1" xfId="2" applyFont="1" applyFill="1" applyBorder="1" applyAlignment="1">
      <alignment horizontal="center" vertical="center" wrapText="1"/>
    </xf>
    <xf numFmtId="0" fontId="27" fillId="6" borderId="4" xfId="0" applyFont="1" applyFill="1" applyBorder="1" applyAlignment="1">
      <alignment horizontal="center" wrapText="1"/>
    </xf>
    <xf numFmtId="0" fontId="13" fillId="0" borderId="0" xfId="0" applyFont="1" applyAlignment="1">
      <alignment horizontal="center" vertical="center"/>
    </xf>
    <xf numFmtId="0" fontId="29" fillId="6" borderId="4" xfId="0" applyFont="1" applyFill="1" applyBorder="1" applyAlignment="1">
      <alignment horizontal="center" vertical="center"/>
    </xf>
    <xf numFmtId="0" fontId="29" fillId="6" borderId="4" xfId="0" applyFont="1" applyFill="1" applyBorder="1" applyAlignment="1">
      <alignment horizontal="left" vertical="center" wrapText="1"/>
    </xf>
    <xf numFmtId="0" fontId="25" fillId="6" borderId="4" xfId="0" applyFont="1" applyFill="1" applyBorder="1" applyAlignment="1">
      <alignment horizontal="center" vertical="center"/>
    </xf>
    <xf numFmtId="4" fontId="25" fillId="6" borderId="4" xfId="0" applyNumberFormat="1" applyFont="1" applyFill="1" applyBorder="1" applyAlignment="1">
      <alignment horizontal="center" vertical="center"/>
    </xf>
    <xf numFmtId="0" fontId="27" fillId="0" borderId="4" xfId="0" applyFont="1" applyBorder="1" applyAlignment="1">
      <alignment horizontal="center" vertical="center"/>
    </xf>
    <xf numFmtId="0" fontId="30" fillId="0" borderId="4" xfId="0" applyFont="1" applyBorder="1" applyAlignment="1">
      <alignment horizontal="left" vertical="center" wrapText="1"/>
    </xf>
    <xf numFmtId="18" fontId="29" fillId="6" borderId="4" xfId="0" applyNumberFormat="1" applyFont="1" applyFill="1" applyBorder="1" applyAlignment="1">
      <alignment horizontal="center" vertical="center"/>
    </xf>
    <xf numFmtId="0" fontId="31" fillId="6" borderId="4" xfId="0" applyFont="1" applyFill="1" applyBorder="1" applyAlignment="1">
      <alignment horizontal="center" vertical="center"/>
    </xf>
    <xf numFmtId="4" fontId="31" fillId="6" borderId="4" xfId="0" applyNumberFormat="1" applyFont="1" applyFill="1" applyBorder="1" applyAlignment="1">
      <alignment horizontal="center" vertical="center"/>
    </xf>
    <xf numFmtId="0" fontId="27" fillId="6" borderId="4" xfId="0" applyFont="1" applyFill="1" applyBorder="1" applyAlignment="1">
      <alignment horizontal="right" vertical="center"/>
    </xf>
    <xf numFmtId="4" fontId="27" fillId="0" borderId="4" xfId="0" applyNumberFormat="1" applyFont="1" applyBorder="1" applyAlignment="1">
      <alignment horizontal="center"/>
    </xf>
    <xf numFmtId="0" fontId="29" fillId="6" borderId="4" xfId="0" applyFont="1" applyFill="1" applyBorder="1" applyAlignment="1">
      <alignment horizontal="center" wrapText="1"/>
    </xf>
    <xf numFmtId="4" fontId="29" fillId="6" borderId="4" xfId="0" applyNumberFormat="1" applyFont="1" applyFill="1" applyBorder="1" applyAlignment="1">
      <alignment horizontal="center" vertical="center" wrapText="1"/>
    </xf>
    <xf numFmtId="0" fontId="29" fillId="6" borderId="4" xfId="0" applyFont="1" applyFill="1" applyBorder="1" applyAlignment="1">
      <alignment horizontal="left" vertical="center"/>
    </xf>
    <xf numFmtId="0" fontId="29" fillId="6" borderId="4" xfId="0" applyFont="1" applyFill="1" applyBorder="1" applyAlignment="1">
      <alignment horizontal="center"/>
    </xf>
    <xf numFmtId="4" fontId="29" fillId="6" borderId="4" xfId="0" applyNumberFormat="1" applyFont="1" applyFill="1" applyBorder="1" applyAlignment="1">
      <alignment horizontal="center"/>
    </xf>
    <xf numFmtId="4" fontId="31" fillId="6" borderId="4" xfId="0" applyNumberFormat="1" applyFont="1" applyFill="1" applyBorder="1" applyAlignment="1">
      <alignment vertical="center" wrapText="1"/>
    </xf>
    <xf numFmtId="4" fontId="29" fillId="6" borderId="4" xfId="0" applyNumberFormat="1" applyFont="1" applyFill="1" applyBorder="1"/>
    <xf numFmtId="0" fontId="27" fillId="6" borderId="4" xfId="0" applyFont="1" applyFill="1" applyBorder="1" applyAlignment="1">
      <alignment horizontal="center" vertical="center" wrapText="1"/>
    </xf>
    <xf numFmtId="0" fontId="27" fillId="6" borderId="4" xfId="0" applyFont="1" applyFill="1" applyBorder="1" applyAlignment="1">
      <alignment horizontal="left" vertical="center" wrapText="1"/>
    </xf>
    <xf numFmtId="4" fontId="27" fillId="6" borderId="4" xfId="0" applyNumberFormat="1" applyFont="1" applyFill="1" applyBorder="1" applyAlignment="1">
      <alignment horizontal="left" vertical="center" wrapText="1"/>
    </xf>
    <xf numFmtId="0" fontId="27" fillId="2" borderId="4" xfId="0" applyFont="1" applyFill="1" applyBorder="1" applyAlignment="1">
      <alignment horizontal="right" vertical="center"/>
    </xf>
    <xf numFmtId="0" fontId="27" fillId="0" borderId="4" xfId="0" applyFont="1" applyBorder="1" applyAlignment="1">
      <alignment horizontal="right"/>
    </xf>
    <xf numFmtId="4" fontId="27" fillId="0" borderId="4" xfId="0" applyNumberFormat="1" applyFont="1" applyBorder="1" applyAlignment="1">
      <alignment horizontal="right"/>
    </xf>
    <xf numFmtId="0" fontId="29" fillId="6" borderId="4" xfId="0" applyFont="1" applyFill="1" applyBorder="1" applyAlignment="1">
      <alignment horizontal="center" vertical="center" wrapText="1"/>
    </xf>
    <xf numFmtId="0" fontId="25" fillId="0" borderId="4" xfId="0" applyFont="1" applyBorder="1" applyAlignment="1">
      <alignment vertical="center" wrapText="1"/>
    </xf>
    <xf numFmtId="0" fontId="27" fillId="6" borderId="4" xfId="0" applyFont="1" applyFill="1" applyBorder="1" applyAlignment="1">
      <alignment horizontal="left" vertical="center"/>
    </xf>
    <xf numFmtId="0" fontId="25" fillId="6" borderId="4" xfId="0" applyFont="1" applyFill="1" applyBorder="1" applyAlignment="1">
      <alignment horizontal="center"/>
    </xf>
    <xf numFmtId="4" fontId="25" fillId="6" borderId="4" xfId="0" applyNumberFormat="1" applyFont="1" applyFill="1" applyBorder="1" applyAlignment="1">
      <alignment horizontal="center"/>
    </xf>
    <xf numFmtId="0" fontId="27" fillId="6" borderId="4" xfId="0" applyFont="1" applyFill="1" applyBorder="1" applyAlignment="1">
      <alignment horizontal="right" vertical="center" wrapText="1"/>
    </xf>
    <xf numFmtId="0" fontId="31" fillId="6" borderId="4" xfId="0" applyFont="1" applyFill="1" applyBorder="1" applyAlignment="1">
      <alignment horizontal="center" vertical="center" wrapText="1"/>
    </xf>
    <xf numFmtId="4" fontId="31" fillId="6" borderId="4" xfId="0" applyNumberFormat="1" applyFont="1" applyFill="1" applyBorder="1" applyAlignment="1">
      <alignment horizontal="center" vertical="center" wrapText="1"/>
    </xf>
    <xf numFmtId="0" fontId="27" fillId="6" borderId="4" xfId="0" applyFont="1" applyFill="1" applyBorder="1" applyAlignment="1">
      <alignment horizontal="center" vertical="center"/>
    </xf>
    <xf numFmtId="4" fontId="29" fillId="6" borderId="4" xfId="0" applyNumberFormat="1" applyFont="1" applyFill="1" applyBorder="1" applyAlignment="1">
      <alignment horizontal="center" vertical="center"/>
    </xf>
    <xf numFmtId="4" fontId="27" fillId="0" borderId="4" xfId="0" applyNumberFormat="1" applyFont="1" applyBorder="1" applyAlignment="1">
      <alignment horizontal="center" vertical="center"/>
    </xf>
    <xf numFmtId="4" fontId="29" fillId="0" borderId="4" xfId="0" applyNumberFormat="1" applyFont="1" applyBorder="1" applyAlignment="1">
      <alignment horizontal="center" vertical="center"/>
    </xf>
    <xf numFmtId="0" fontId="25" fillId="0" borderId="4" xfId="0" applyFont="1" applyBorder="1" applyAlignment="1">
      <alignment horizontal="center" vertical="top"/>
    </xf>
    <xf numFmtId="0" fontId="35" fillId="0" borderId="4" xfId="0" applyFont="1" applyBorder="1" applyAlignment="1">
      <alignment horizontal="left" vertical="top" wrapText="1"/>
    </xf>
    <xf numFmtId="4" fontId="35" fillId="0" borderId="4" xfId="0" applyNumberFormat="1" applyFont="1" applyBorder="1" applyAlignment="1">
      <alignment vertical="top" wrapText="1"/>
    </xf>
    <xf numFmtId="0" fontId="25" fillId="0" borderId="0" xfId="0" applyFont="1" applyAlignment="1">
      <alignment horizontal="center"/>
    </xf>
    <xf numFmtId="0" fontId="25" fillId="0" borderId="4" xfId="0" applyFont="1" applyBorder="1" applyAlignment="1">
      <alignment vertical="top" wrapText="1"/>
    </xf>
    <xf numFmtId="4" fontId="25" fillId="0" borderId="4" xfId="0" applyNumberFormat="1" applyFont="1" applyBorder="1" applyAlignment="1">
      <alignment horizontal="center" vertical="center" wrapText="1"/>
    </xf>
    <xf numFmtId="0" fontId="25" fillId="0" borderId="4" xfId="0" applyFont="1" applyBorder="1" applyAlignment="1">
      <alignment horizontal="left" vertical="top" wrapText="1"/>
    </xf>
    <xf numFmtId="4" fontId="27" fillId="0" borderId="4" xfId="0" applyNumberFormat="1" applyFont="1" applyBorder="1" applyAlignment="1">
      <alignment horizontal="center" vertical="center" wrapText="1"/>
    </xf>
    <xf numFmtId="0" fontId="27" fillId="0" borderId="0" xfId="0" applyFont="1" applyAlignment="1">
      <alignment horizontal="right" vertical="center"/>
    </xf>
    <xf numFmtId="0" fontId="27" fillId="0" borderId="0" xfId="0" applyFont="1" applyAlignment="1">
      <alignment horizontal="right"/>
    </xf>
    <xf numFmtId="4" fontId="27" fillId="0" borderId="0" xfId="0" applyNumberFormat="1" applyFont="1" applyAlignment="1">
      <alignment horizontal="right"/>
    </xf>
    <xf numFmtId="4" fontId="11" fillId="0" borderId="0" xfId="0" applyNumberFormat="1" applyFont="1" applyAlignment="1">
      <alignment horizontal="right" vertical="center"/>
    </xf>
    <xf numFmtId="4" fontId="29" fillId="6" borderId="9" xfId="0" applyNumberFormat="1" applyFont="1" applyFill="1" applyBorder="1" applyAlignment="1">
      <alignment horizontal="center" vertical="center"/>
    </xf>
    <xf numFmtId="4" fontId="31" fillId="0" borderId="4" xfId="0" applyNumberFormat="1" applyFont="1" applyBorder="1" applyAlignment="1">
      <alignment horizontal="center" vertical="center"/>
    </xf>
    <xf numFmtId="4" fontId="31" fillId="0" borderId="7" xfId="0" applyNumberFormat="1" applyFont="1" applyBorder="1" applyAlignment="1">
      <alignment horizontal="center" vertical="center"/>
    </xf>
    <xf numFmtId="0" fontId="37" fillId="2" borderId="7" xfId="0" applyFont="1" applyFill="1" applyBorder="1" applyAlignment="1">
      <alignment horizontal="center"/>
    </xf>
    <xf numFmtId="0" fontId="37" fillId="0" borderId="4" xfId="7" applyFont="1" applyBorder="1" applyAlignment="1">
      <alignment horizontal="left" wrapText="1"/>
    </xf>
    <xf numFmtId="0" fontId="37" fillId="0" borderId="4" xfId="0" applyFont="1" applyBorder="1" applyAlignment="1">
      <alignment horizontal="center"/>
    </xf>
    <xf numFmtId="0" fontId="37" fillId="0" borderId="4" xfId="0" applyFont="1" applyBorder="1" applyAlignment="1">
      <alignment horizontal="right"/>
    </xf>
    <xf numFmtId="4" fontId="37" fillId="0" borderId="3" xfId="0" applyNumberFormat="1" applyFont="1" applyBorder="1" applyAlignment="1">
      <alignment horizontal="right"/>
    </xf>
    <xf numFmtId="2" fontId="37" fillId="0" borderId="4" xfId="0" applyNumberFormat="1" applyFont="1" applyBorder="1" applyAlignment="1">
      <alignment horizontal="right"/>
    </xf>
    <xf numFmtId="164" fontId="37" fillId="0" borderId="3" xfId="1" applyFont="1" applyBorder="1" applyAlignment="1">
      <alignment horizontal="right"/>
    </xf>
    <xf numFmtId="164" fontId="37" fillId="0" borderId="4" xfId="1" applyFont="1" applyFill="1" applyBorder="1" applyAlignment="1">
      <alignment horizontal="right"/>
    </xf>
    <xf numFmtId="0" fontId="37" fillId="2" borderId="4" xfId="0" applyFont="1" applyFill="1" applyBorder="1" applyAlignment="1">
      <alignment horizontal="center"/>
    </xf>
    <xf numFmtId="0" fontId="26" fillId="0" borderId="4" xfId="7" applyFont="1" applyBorder="1" applyAlignment="1">
      <alignment horizontal="left" wrapText="1"/>
    </xf>
    <xf numFmtId="0" fontId="37" fillId="0" borderId="4" xfId="7" applyFont="1" applyBorder="1" applyAlignment="1">
      <alignment horizontal="left" vertical="top" wrapText="1"/>
    </xf>
    <xf numFmtId="0" fontId="37" fillId="0" borderId="4" xfId="0" applyFont="1" applyBorder="1"/>
    <xf numFmtId="164" fontId="37" fillId="0" borderId="4" xfId="1" applyFont="1" applyFill="1" applyBorder="1" applyAlignment="1">
      <alignment horizontal="right" vertical="center"/>
    </xf>
    <xf numFmtId="4" fontId="37" fillId="0" borderId="4" xfId="0" applyNumberFormat="1" applyFont="1" applyBorder="1" applyAlignment="1">
      <alignment horizontal="center"/>
    </xf>
    <xf numFmtId="164" fontId="37" fillId="0" borderId="3" xfId="1" applyFont="1" applyFill="1" applyBorder="1" applyAlignment="1">
      <alignment horizontal="right"/>
    </xf>
    <xf numFmtId="0" fontId="37" fillId="0" borderId="7" xfId="7" applyFont="1" applyBorder="1" applyAlignment="1">
      <alignment horizontal="left" wrapText="1"/>
    </xf>
    <xf numFmtId="4" fontId="37" fillId="0" borderId="7" xfId="0" applyNumberFormat="1" applyFont="1" applyBorder="1" applyAlignment="1">
      <alignment horizontal="center"/>
    </xf>
    <xf numFmtId="0" fontId="37" fillId="0" borderId="7" xfId="0" applyFont="1" applyBorder="1"/>
    <xf numFmtId="164" fontId="37" fillId="0" borderId="20" xfId="1" applyFont="1" applyFill="1" applyBorder="1" applyAlignment="1">
      <alignment horizontal="right"/>
    </xf>
    <xf numFmtId="164" fontId="37" fillId="0" borderId="20" xfId="1" applyFont="1" applyBorder="1" applyAlignment="1">
      <alignment horizontal="right"/>
    </xf>
    <xf numFmtId="4" fontId="38" fillId="6" borderId="3" xfId="0" applyNumberFormat="1" applyFont="1" applyFill="1" applyBorder="1" applyAlignment="1">
      <alignment horizontal="right"/>
    </xf>
    <xf numFmtId="168" fontId="36" fillId="6" borderId="5" xfId="0" applyNumberFormat="1" applyFont="1" applyFill="1" applyBorder="1" applyAlignment="1">
      <alignment horizontal="center"/>
    </xf>
    <xf numFmtId="1" fontId="37" fillId="0" borderId="4" xfId="0" applyNumberFormat="1" applyFont="1" applyBorder="1" applyAlignment="1">
      <alignment horizontal="right"/>
    </xf>
    <xf numFmtId="0" fontId="37" fillId="0" borderId="5" xfId="7" applyFont="1" applyBorder="1" applyAlignment="1">
      <alignment horizontal="left" wrapText="1"/>
    </xf>
    <xf numFmtId="0" fontId="37" fillId="0" borderId="5" xfId="0" applyFont="1" applyBorder="1" applyAlignment="1">
      <alignment horizontal="center"/>
    </xf>
    <xf numFmtId="0" fontId="37" fillId="0" borderId="5" xfId="0" applyFont="1" applyBorder="1" applyAlignment="1">
      <alignment horizontal="right"/>
    </xf>
    <xf numFmtId="4" fontId="37" fillId="0" borderId="23" xfId="0" applyNumberFormat="1" applyFont="1" applyBorder="1" applyAlignment="1">
      <alignment horizontal="right"/>
    </xf>
    <xf numFmtId="0" fontId="12" fillId="7" borderId="4" xfId="0" applyFont="1" applyFill="1" applyBorder="1" applyAlignment="1">
      <alignment vertical="center"/>
    </xf>
    <xf numFmtId="4" fontId="12" fillId="7" borderId="4" xfId="0" applyNumberFormat="1" applyFont="1" applyFill="1" applyBorder="1" applyAlignment="1">
      <alignment vertical="center"/>
    </xf>
    <xf numFmtId="0" fontId="4" fillId="2" borderId="0" xfId="0" applyFont="1" applyFill="1" applyAlignment="1">
      <alignment horizontal="center" vertical="center" wrapText="1"/>
    </xf>
    <xf numFmtId="0" fontId="6" fillId="0" borderId="0" xfId="3" applyFont="1" applyAlignment="1">
      <alignment wrapText="1"/>
    </xf>
    <xf numFmtId="0" fontId="5" fillId="2" borderId="17" xfId="0" applyFont="1" applyFill="1" applyBorder="1" applyAlignment="1">
      <alignment horizontal="center" vertical="center" wrapText="1"/>
    </xf>
    <xf numFmtId="0" fontId="6" fillId="2" borderId="12" xfId="0" applyFont="1" applyFill="1" applyBorder="1" applyAlignment="1">
      <alignment horizontal="center" wrapText="1"/>
    </xf>
    <xf numFmtId="0" fontId="6" fillId="2" borderId="11" xfId="0" applyFont="1" applyFill="1" applyBorder="1" applyAlignment="1">
      <alignment horizontal="center" wrapText="1"/>
    </xf>
    <xf numFmtId="0" fontId="6" fillId="2" borderId="18" xfId="0" applyFont="1" applyFill="1" applyBorder="1" applyAlignment="1">
      <alignment horizontal="center" wrapText="1"/>
    </xf>
    <xf numFmtId="0" fontId="6" fillId="2" borderId="10" xfId="0" applyFont="1" applyFill="1" applyBorder="1" applyAlignment="1">
      <alignment horizontal="center" wrapText="1"/>
    </xf>
    <xf numFmtId="0" fontId="6" fillId="2" borderId="19" xfId="0" applyFont="1" applyFill="1" applyBorder="1" applyAlignment="1">
      <alignment horizontal="center" wrapText="1"/>
    </xf>
    <xf numFmtId="0" fontId="9" fillId="0" borderId="1" xfId="0" applyFont="1" applyBorder="1" applyAlignment="1">
      <alignment horizontal="left" vertical="center" wrapText="1"/>
    </xf>
    <xf numFmtId="0" fontId="0" fillId="0" borderId="3" xfId="0" applyBorder="1" applyAlignment="1">
      <alignment horizontal="left" wrapText="1"/>
    </xf>
    <xf numFmtId="0" fontId="0" fillId="0" borderId="3" xfId="0" applyBorder="1" applyAlignment="1">
      <alignment horizontal="left" vertical="center" wrapText="1"/>
    </xf>
    <xf numFmtId="0" fontId="0" fillId="2" borderId="1" xfId="0" applyFill="1" applyBorder="1" applyAlignment="1">
      <alignment wrapText="1"/>
    </xf>
    <xf numFmtId="0" fontId="0" fillId="0" borderId="3" xfId="0" applyBorder="1" applyAlignment="1">
      <alignment wrapText="1"/>
    </xf>
    <xf numFmtId="0" fontId="13" fillId="0" borderId="4" xfId="2" applyFont="1" applyBorder="1" applyAlignment="1">
      <alignment horizontal="left" vertical="center" wrapText="1"/>
    </xf>
    <xf numFmtId="0" fontId="12" fillId="6" borderId="2" xfId="2" applyFont="1" applyFill="1" applyBorder="1" applyAlignment="1">
      <alignment horizontal="left" vertical="center" wrapText="1"/>
    </xf>
    <xf numFmtId="165" fontId="12" fillId="0" borderId="0" xfId="0" applyNumberFormat="1" applyFont="1" applyAlignment="1">
      <alignment horizontal="center" vertical="center" wrapText="1"/>
    </xf>
    <xf numFmtId="0" fontId="12" fillId="6" borderId="3" xfId="2" applyFont="1" applyFill="1" applyBorder="1" applyAlignment="1">
      <alignment horizontal="left" vertical="center" wrapText="1"/>
    </xf>
    <xf numFmtId="0" fontId="12" fillId="6" borderId="2" xfId="0" applyFont="1" applyFill="1" applyBorder="1" applyAlignment="1">
      <alignment horizontal="left" vertical="center"/>
    </xf>
    <xf numFmtId="0" fontId="12" fillId="6" borderId="3" xfId="0" applyFont="1" applyFill="1" applyBorder="1" applyAlignment="1">
      <alignment horizontal="left" vertical="center"/>
    </xf>
    <xf numFmtId="49" fontId="13" fillId="0" borderId="7" xfId="0" applyNumberFormat="1" applyFont="1" applyBorder="1" applyAlignment="1">
      <alignment horizontal="center" vertical="center"/>
    </xf>
    <xf numFmtId="49" fontId="13" fillId="0" borderId="5" xfId="0" applyNumberFormat="1" applyFont="1" applyBorder="1" applyAlignment="1">
      <alignment horizontal="center" vertical="center"/>
    </xf>
    <xf numFmtId="0" fontId="13" fillId="0" borderId="1" xfId="0" applyFont="1" applyBorder="1" applyAlignment="1">
      <alignment horizontal="left" vertical="top" wrapText="1"/>
    </xf>
    <xf numFmtId="0" fontId="13" fillId="0" borderId="2" xfId="0" applyFont="1" applyBorder="1" applyAlignment="1">
      <alignment horizontal="left" vertical="top" wrapText="1"/>
    </xf>
    <xf numFmtId="165" fontId="12" fillId="0" borderId="0" xfId="0" applyNumberFormat="1" applyFont="1" applyAlignment="1">
      <alignment horizontal="right" vertical="center" wrapText="1"/>
    </xf>
    <xf numFmtId="165" fontId="12" fillId="6" borderId="1" xfId="0" applyNumberFormat="1" applyFont="1" applyFill="1" applyBorder="1" applyAlignment="1">
      <alignment horizontal="left" vertical="center" wrapText="1"/>
    </xf>
    <xf numFmtId="165" fontId="12" fillId="6" borderId="2" xfId="0" applyNumberFormat="1" applyFont="1" applyFill="1" applyBorder="1" applyAlignment="1">
      <alignment horizontal="left" vertical="center" wrapText="1"/>
    </xf>
    <xf numFmtId="0" fontId="13" fillId="0" borderId="2" xfId="0" applyFont="1" applyBorder="1" applyAlignment="1">
      <alignment horizontal="justify" vertical="top" wrapText="1"/>
    </xf>
    <xf numFmtId="0" fontId="13" fillId="0" borderId="3" xfId="0" applyFont="1" applyBorder="1" applyAlignment="1">
      <alignment horizontal="justify" vertical="top" wrapText="1"/>
    </xf>
    <xf numFmtId="0" fontId="13" fillId="0" borderId="1" xfId="0" applyFont="1" applyBorder="1" applyAlignment="1">
      <alignment horizontal="justify" vertical="top" wrapText="1"/>
    </xf>
    <xf numFmtId="165" fontId="12" fillId="6" borderId="13" xfId="0" applyNumberFormat="1" applyFont="1" applyFill="1" applyBorder="1" applyAlignment="1">
      <alignment horizontal="left" vertical="center" wrapText="1"/>
    </xf>
    <xf numFmtId="165" fontId="12" fillId="6" borderId="14" xfId="0" applyNumberFormat="1" applyFont="1" applyFill="1" applyBorder="1" applyAlignment="1">
      <alignment horizontal="left" vertical="center" wrapText="1"/>
    </xf>
    <xf numFmtId="0" fontId="12" fillId="0" borderId="1" xfId="0" applyFont="1" applyBorder="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3" fillId="0" borderId="1" xfId="0" applyFont="1" applyBorder="1" applyAlignment="1">
      <alignment horizontal="center" vertical="top" wrapText="1"/>
    </xf>
    <xf numFmtId="0" fontId="13" fillId="0" borderId="2" xfId="0" applyFont="1" applyBorder="1" applyAlignment="1">
      <alignment horizontal="center" vertical="top" wrapText="1"/>
    </xf>
    <xf numFmtId="0" fontId="13" fillId="0" borderId="3" xfId="0" applyFont="1" applyBorder="1" applyAlignment="1">
      <alignment horizontal="center" vertical="top" wrapText="1"/>
    </xf>
    <xf numFmtId="0" fontId="12" fillId="6" borderId="4" xfId="0" applyFont="1" applyFill="1" applyBorder="1" applyAlignment="1">
      <alignment horizontal="left" vertical="center"/>
    </xf>
    <xf numFmtId="169" fontId="13" fillId="0" borderId="7" xfId="0" applyNumberFormat="1" applyFont="1" applyBorder="1" applyAlignment="1">
      <alignment horizontal="center" vertical="center" wrapText="1"/>
    </xf>
    <xf numFmtId="169" fontId="13" fillId="0" borderId="8" xfId="0" applyNumberFormat="1" applyFont="1" applyBorder="1" applyAlignment="1">
      <alignment horizontal="center" vertical="center" wrapText="1"/>
    </xf>
    <xf numFmtId="169" fontId="13" fillId="0" borderId="5" xfId="0" applyNumberFormat="1" applyFont="1" applyBorder="1" applyAlignment="1">
      <alignment horizontal="center" vertical="center" wrapText="1"/>
    </xf>
    <xf numFmtId="0" fontId="16" fillId="0" borderId="2" xfId="0" applyFont="1" applyBorder="1" applyAlignment="1">
      <alignment horizontal="left" vertical="center" wrapText="1"/>
    </xf>
    <xf numFmtId="0" fontId="16" fillId="0" borderId="3" xfId="0" applyFont="1" applyBorder="1" applyAlignment="1">
      <alignment horizontal="left" vertical="center" wrapText="1"/>
    </xf>
    <xf numFmtId="165" fontId="12" fillId="6" borderId="4" xfId="0" applyNumberFormat="1" applyFont="1" applyFill="1" applyBorder="1" applyAlignment="1">
      <alignment horizontal="left" vertical="center" wrapText="1"/>
    </xf>
    <xf numFmtId="4" fontId="13" fillId="0" borderId="7" xfId="0" applyNumberFormat="1" applyFont="1" applyBorder="1" applyAlignment="1">
      <alignment horizontal="center" vertical="center" wrapText="1"/>
    </xf>
    <xf numFmtId="4" fontId="13" fillId="0" borderId="8" xfId="0" applyNumberFormat="1" applyFont="1" applyBorder="1" applyAlignment="1">
      <alignment horizontal="center" vertical="center" wrapText="1"/>
    </xf>
    <xf numFmtId="4" fontId="13" fillId="0" borderId="5" xfId="0" applyNumberFormat="1" applyFont="1" applyBorder="1" applyAlignment="1">
      <alignment horizontal="center" vertical="center" wrapText="1"/>
    </xf>
    <xf numFmtId="169" fontId="13" fillId="0" borderId="7" xfId="1" applyNumberFormat="1" applyFont="1" applyFill="1" applyBorder="1" applyAlignment="1">
      <alignment horizontal="center" vertical="center" wrapText="1"/>
    </xf>
    <xf numFmtId="169" fontId="13" fillId="0" borderId="8" xfId="1" applyNumberFormat="1" applyFont="1" applyFill="1" applyBorder="1" applyAlignment="1">
      <alignment horizontal="center" vertical="center" wrapText="1"/>
    </xf>
    <xf numFmtId="169" fontId="13" fillId="0" borderId="5" xfId="1" applyNumberFormat="1" applyFont="1" applyFill="1" applyBorder="1" applyAlignment="1">
      <alignment horizontal="center" vertical="center" wrapText="1"/>
    </xf>
    <xf numFmtId="165" fontId="12" fillId="0" borderId="21" xfId="0" applyNumberFormat="1" applyFont="1" applyBorder="1" applyAlignment="1">
      <alignment horizontal="right" vertical="center" wrapText="1"/>
    </xf>
    <xf numFmtId="165" fontId="12" fillId="0" borderId="20" xfId="0" applyNumberFormat="1" applyFont="1" applyBorder="1" applyAlignment="1">
      <alignment horizontal="right" vertical="center" wrapText="1"/>
    </xf>
    <xf numFmtId="0" fontId="31" fillId="0" borderId="1" xfId="0" applyFont="1" applyBorder="1" applyAlignment="1">
      <alignment horizontal="left"/>
    </xf>
    <xf numFmtId="0" fontId="31" fillId="0" borderId="2" xfId="0" applyFont="1" applyBorder="1" applyAlignment="1">
      <alignment horizontal="left"/>
    </xf>
    <xf numFmtId="0" fontId="31" fillId="0" borderId="3" xfId="0" applyFont="1" applyBorder="1" applyAlignment="1">
      <alignment horizontal="left"/>
    </xf>
    <xf numFmtId="0" fontId="29" fillId="0" borderId="2" xfId="0" applyFont="1" applyBorder="1" applyAlignment="1">
      <alignment horizontal="right"/>
    </xf>
    <xf numFmtId="0" fontId="29" fillId="0" borderId="15" xfId="0" applyFont="1" applyBorder="1" applyAlignment="1">
      <alignment horizontal="right"/>
    </xf>
    <xf numFmtId="0" fontId="27" fillId="6" borderId="1" xfId="0" applyFont="1" applyFill="1" applyBorder="1" applyAlignment="1">
      <alignment horizontal="left" vertical="center" wrapText="1"/>
    </xf>
    <xf numFmtId="0" fontId="27" fillId="6" borderId="2" xfId="0" applyFont="1" applyFill="1" applyBorder="1" applyAlignment="1">
      <alignment horizontal="left" vertical="center" wrapText="1"/>
    </xf>
    <xf numFmtId="0" fontId="27" fillId="6" borderId="3" xfId="0" applyFont="1" applyFill="1" applyBorder="1" applyAlignment="1">
      <alignment horizontal="left" vertical="center" wrapText="1"/>
    </xf>
    <xf numFmtId="0" fontId="27" fillId="0" borderId="22" xfId="0" applyFont="1" applyBorder="1" applyAlignment="1">
      <alignment horizontal="center"/>
    </xf>
    <xf numFmtId="0" fontId="27" fillId="0" borderId="0" xfId="0" applyFont="1" applyAlignment="1">
      <alignment horizontal="center"/>
    </xf>
    <xf numFmtId="0" fontId="27" fillId="0" borderId="6" xfId="0" applyFont="1" applyBorder="1" applyAlignment="1">
      <alignment horizontal="center"/>
    </xf>
    <xf numFmtId="0" fontId="13" fillId="2" borderId="4" xfId="2" applyFont="1" applyFill="1" applyBorder="1" applyAlignment="1">
      <alignment horizontal="left" vertical="center" wrapText="1"/>
    </xf>
    <xf numFmtId="0" fontId="31" fillId="0" borderId="1" xfId="0" applyFont="1" applyBorder="1" applyAlignment="1">
      <alignment horizontal="left" vertical="center"/>
    </xf>
    <xf numFmtId="0" fontId="31" fillId="0" borderId="2" xfId="0" applyFont="1" applyBorder="1" applyAlignment="1">
      <alignment horizontal="left" vertical="center"/>
    </xf>
    <xf numFmtId="0" fontId="31" fillId="0" borderId="3" xfId="0" applyFont="1" applyBorder="1" applyAlignment="1">
      <alignment horizontal="left" vertical="center"/>
    </xf>
    <xf numFmtId="0" fontId="14" fillId="0" borderId="1" xfId="0" applyFont="1" applyBorder="1" applyAlignment="1">
      <alignment horizontal="left" vertical="center"/>
    </xf>
    <xf numFmtId="0" fontId="14" fillId="0" borderId="2" xfId="0" applyFont="1" applyBorder="1" applyAlignment="1">
      <alignment horizontal="left" vertical="center"/>
    </xf>
    <xf numFmtId="0" fontId="14" fillId="0" borderId="3" xfId="0" applyFont="1" applyBorder="1" applyAlignment="1">
      <alignment horizontal="left" vertical="center"/>
    </xf>
    <xf numFmtId="0" fontId="13" fillId="2" borderId="1" xfId="2" applyFont="1" applyFill="1" applyBorder="1" applyAlignment="1">
      <alignment horizontal="left" vertical="center" wrapText="1"/>
    </xf>
    <xf numFmtId="0" fontId="13" fillId="2" borderId="2" xfId="2" applyFont="1" applyFill="1" applyBorder="1" applyAlignment="1">
      <alignment horizontal="left" vertical="center" wrapText="1"/>
    </xf>
    <xf numFmtId="0" fontId="13" fillId="2" borderId="3" xfId="2" applyFont="1" applyFill="1" applyBorder="1" applyAlignment="1">
      <alignment horizontal="left" vertical="center" wrapText="1"/>
    </xf>
    <xf numFmtId="0" fontId="13" fillId="0" borderId="13" xfId="0" applyFont="1" applyBorder="1" applyAlignment="1">
      <alignment horizontal="center" vertical="center"/>
    </xf>
    <xf numFmtId="0" fontId="13" fillId="0" borderId="14" xfId="0" applyFont="1" applyBorder="1" applyAlignment="1">
      <alignment horizontal="center" vertical="center"/>
    </xf>
    <xf numFmtId="0" fontId="27" fillId="6" borderId="1" xfId="0" applyFont="1" applyFill="1" applyBorder="1" applyAlignment="1">
      <alignment horizontal="left"/>
    </xf>
    <xf numFmtId="0" fontId="27" fillId="6" borderId="2" xfId="0" applyFont="1" applyFill="1" applyBorder="1" applyAlignment="1">
      <alignment horizontal="left"/>
    </xf>
    <xf numFmtId="0" fontId="27" fillId="6" borderId="3" xfId="0" applyFont="1" applyFill="1" applyBorder="1" applyAlignment="1">
      <alignment horizontal="left"/>
    </xf>
    <xf numFmtId="0" fontId="27" fillId="6" borderId="1" xfId="0" applyFont="1" applyFill="1" applyBorder="1" applyAlignment="1">
      <alignment horizontal="left" wrapText="1"/>
    </xf>
    <xf numFmtId="0" fontId="27" fillId="6" borderId="2" xfId="0" applyFont="1" applyFill="1" applyBorder="1" applyAlignment="1">
      <alignment horizontal="left" wrapText="1"/>
    </xf>
    <xf numFmtId="0" fontId="27" fillId="6" borderId="3" xfId="0" applyFont="1" applyFill="1" applyBorder="1" applyAlignment="1">
      <alignment horizontal="left" wrapText="1"/>
    </xf>
    <xf numFmtId="0" fontId="16" fillId="6" borderId="2" xfId="0" applyFont="1" applyFill="1" applyBorder="1" applyAlignment="1">
      <alignment horizontal="left" vertical="center" wrapText="1"/>
    </xf>
    <xf numFmtId="0" fontId="16" fillId="6" borderId="3" xfId="0" applyFont="1" applyFill="1" applyBorder="1" applyAlignment="1">
      <alignment horizontal="left" vertical="center" wrapText="1"/>
    </xf>
    <xf numFmtId="0" fontId="12" fillId="6" borderId="1" xfId="0" applyFont="1" applyFill="1" applyBorder="1" applyAlignment="1">
      <alignment horizontal="left" vertical="center" wrapText="1"/>
    </xf>
    <xf numFmtId="49" fontId="13" fillId="0" borderId="8" xfId="0" applyNumberFormat="1" applyFont="1" applyBorder="1" applyAlignment="1">
      <alignment horizontal="center" vertical="center"/>
    </xf>
    <xf numFmtId="0" fontId="36" fillId="6" borderId="13" xfId="7" applyFont="1" applyFill="1" applyBorder="1" applyAlignment="1">
      <alignment horizontal="left"/>
    </xf>
    <xf numFmtId="0" fontId="36" fillId="6" borderId="14" xfId="7" applyFont="1" applyFill="1" applyBorder="1" applyAlignment="1">
      <alignment horizontal="left"/>
    </xf>
    <xf numFmtId="0" fontId="37" fillId="2" borderId="7" xfId="0" applyFont="1" applyFill="1" applyBorder="1" applyAlignment="1">
      <alignment horizontal="center"/>
    </xf>
    <xf numFmtId="0" fontId="37" fillId="2" borderId="8" xfId="0" applyFont="1" applyFill="1" applyBorder="1" applyAlignment="1">
      <alignment horizontal="center"/>
    </xf>
    <xf numFmtId="0" fontId="13" fillId="0" borderId="1" xfId="0" applyFont="1" applyBorder="1" applyAlignment="1">
      <alignment horizontal="right" vertical="center"/>
    </xf>
    <xf numFmtId="0" fontId="13" fillId="0" borderId="2" xfId="0" applyFont="1" applyBorder="1" applyAlignment="1">
      <alignment horizontal="right" vertical="center"/>
    </xf>
    <xf numFmtId="0" fontId="13" fillId="0" borderId="3" xfId="0" applyFont="1" applyBorder="1" applyAlignment="1">
      <alignment horizontal="right" vertical="center"/>
    </xf>
    <xf numFmtId="0" fontId="14" fillId="0" borderId="4" xfId="0" applyFont="1" applyBorder="1" applyAlignment="1">
      <alignment horizontal="left" vertical="center"/>
    </xf>
    <xf numFmtId="0" fontId="31" fillId="6" borderId="1" xfId="0" applyFont="1" applyFill="1" applyBorder="1" applyAlignment="1">
      <alignment horizontal="left"/>
    </xf>
    <xf numFmtId="0" fontId="31" fillId="6" borderId="2" xfId="0" applyFont="1" applyFill="1" applyBorder="1" applyAlignment="1">
      <alignment horizontal="left"/>
    </xf>
    <xf numFmtId="0" fontId="31" fillId="6" borderId="3" xfId="0" applyFont="1" applyFill="1" applyBorder="1" applyAlignment="1">
      <alignment horizontal="left"/>
    </xf>
  </cellXfs>
  <cellStyles count="8">
    <cellStyle name="Comma" xfId="1" builtinId="3"/>
    <cellStyle name="Comma 2" xfId="5" xr:uid="{00000000-0005-0000-0000-000001000000}"/>
    <cellStyle name="Neutral 2" xfId="6" xr:uid="{00000000-0005-0000-0000-000002000000}"/>
    <cellStyle name="Normal" xfId="0" builtinId="0"/>
    <cellStyle name="Normal 2" xfId="2" xr:uid="{00000000-0005-0000-0000-000002000000}"/>
    <cellStyle name="Normal 3" xfId="4" xr:uid="{00000000-0005-0000-0000-000005000000}"/>
    <cellStyle name="Normal 4" xfId="3" xr:uid="{CABD3E7B-251E-406B-A063-ADF9D8DA5FA0}"/>
    <cellStyle name="Normal 5" xfId="7" xr:uid="{0FA779F6-F214-4067-997A-31FE33C7A0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CA889A-2191-4A07-AD1D-56E596B8A14D}">
  <dimension ref="A1:F28"/>
  <sheetViews>
    <sheetView tabSelected="1" workbookViewId="0">
      <selection sqref="A1:F28"/>
    </sheetView>
  </sheetViews>
  <sheetFormatPr defaultRowHeight="14.45"/>
  <sheetData>
    <row r="1" spans="1:6">
      <c r="A1" s="230" t="s">
        <v>0</v>
      </c>
      <c r="B1" s="230"/>
      <c r="C1" s="230"/>
      <c r="D1" s="230"/>
      <c r="E1" s="230"/>
      <c r="F1" s="230"/>
    </row>
    <row r="2" spans="1:6">
      <c r="A2" s="230"/>
      <c r="B2" s="230"/>
      <c r="C2" s="230"/>
      <c r="D2" s="230"/>
      <c r="E2" s="230"/>
      <c r="F2" s="230"/>
    </row>
    <row r="3" spans="1:6">
      <c r="A3" s="230"/>
      <c r="B3" s="230"/>
      <c r="C3" s="230"/>
      <c r="D3" s="230"/>
      <c r="E3" s="230"/>
      <c r="F3" s="230"/>
    </row>
    <row r="4" spans="1:6">
      <c r="A4" s="230"/>
      <c r="B4" s="230"/>
      <c r="C4" s="230"/>
      <c r="D4" s="230"/>
      <c r="E4" s="230"/>
      <c r="F4" s="230"/>
    </row>
    <row r="5" spans="1:6">
      <c r="A5" s="230"/>
      <c r="B5" s="230"/>
      <c r="C5" s="230"/>
      <c r="D5" s="230"/>
      <c r="E5" s="230"/>
      <c r="F5" s="230"/>
    </row>
    <row r="6" spans="1:6">
      <c r="A6" s="230"/>
      <c r="B6" s="230"/>
      <c r="C6" s="230"/>
      <c r="D6" s="230"/>
      <c r="E6" s="230"/>
      <c r="F6" s="230"/>
    </row>
    <row r="7" spans="1:6">
      <c r="A7" s="230"/>
      <c r="B7" s="230"/>
      <c r="C7" s="230"/>
      <c r="D7" s="230"/>
      <c r="E7" s="230"/>
      <c r="F7" s="230"/>
    </row>
    <row r="8" spans="1:6">
      <c r="A8" s="230"/>
      <c r="B8" s="230"/>
      <c r="C8" s="230"/>
      <c r="D8" s="230"/>
      <c r="E8" s="230"/>
      <c r="F8" s="230"/>
    </row>
    <row r="9" spans="1:6">
      <c r="A9" s="230"/>
      <c r="B9" s="230"/>
      <c r="C9" s="230"/>
      <c r="D9" s="230"/>
      <c r="E9" s="230"/>
      <c r="F9" s="230"/>
    </row>
    <row r="10" spans="1:6">
      <c r="A10" s="230"/>
      <c r="B10" s="230"/>
      <c r="C10" s="230"/>
      <c r="D10" s="230"/>
      <c r="E10" s="230"/>
      <c r="F10" s="230"/>
    </row>
    <row r="11" spans="1:6" ht="15" customHeight="1">
      <c r="A11" s="230"/>
      <c r="B11" s="230"/>
      <c r="C11" s="230"/>
      <c r="D11" s="230"/>
      <c r="E11" s="230"/>
      <c r="F11" s="230"/>
    </row>
    <row r="12" spans="1:6">
      <c r="A12" s="230"/>
      <c r="B12" s="230"/>
      <c r="C12" s="230"/>
      <c r="D12" s="230"/>
      <c r="E12" s="230"/>
      <c r="F12" s="230"/>
    </row>
    <row r="13" spans="1:6">
      <c r="A13" s="230"/>
      <c r="B13" s="230"/>
      <c r="C13" s="230"/>
      <c r="D13" s="230"/>
      <c r="E13" s="230"/>
      <c r="F13" s="230"/>
    </row>
    <row r="14" spans="1:6" ht="14.45" customHeight="1">
      <c r="A14" s="230"/>
      <c r="B14" s="230"/>
      <c r="C14" s="230"/>
      <c r="D14" s="230"/>
      <c r="E14" s="230"/>
      <c r="F14" s="230"/>
    </row>
    <row r="15" spans="1:6">
      <c r="A15" s="230"/>
      <c r="B15" s="230"/>
      <c r="C15" s="230"/>
      <c r="D15" s="230"/>
      <c r="E15" s="230"/>
      <c r="F15" s="230"/>
    </row>
    <row r="16" spans="1:6">
      <c r="A16" s="230"/>
      <c r="B16" s="230"/>
      <c r="C16" s="230"/>
      <c r="D16" s="230"/>
      <c r="E16" s="230"/>
      <c r="F16" s="230"/>
    </row>
    <row r="17" spans="1:6">
      <c r="A17" s="230"/>
      <c r="B17" s="230"/>
      <c r="C17" s="230"/>
      <c r="D17" s="230"/>
      <c r="E17" s="230"/>
      <c r="F17" s="230"/>
    </row>
    <row r="18" spans="1:6">
      <c r="A18" s="230"/>
      <c r="B18" s="230"/>
      <c r="C18" s="230"/>
      <c r="D18" s="230"/>
      <c r="E18" s="230"/>
      <c r="F18" s="230"/>
    </row>
    <row r="19" spans="1:6">
      <c r="A19" s="230"/>
      <c r="B19" s="230"/>
      <c r="C19" s="230"/>
      <c r="D19" s="230"/>
      <c r="E19" s="230"/>
      <c r="F19" s="230"/>
    </row>
    <row r="20" spans="1:6">
      <c r="A20" s="230"/>
      <c r="B20" s="230"/>
      <c r="C20" s="230"/>
      <c r="D20" s="230"/>
      <c r="E20" s="230"/>
      <c r="F20" s="230"/>
    </row>
    <row r="21" spans="1:6">
      <c r="A21" s="230"/>
      <c r="B21" s="230"/>
      <c r="C21" s="230"/>
      <c r="D21" s="230"/>
      <c r="E21" s="230"/>
      <c r="F21" s="230"/>
    </row>
    <row r="22" spans="1:6">
      <c r="A22" s="230"/>
      <c r="B22" s="230"/>
      <c r="C22" s="230"/>
      <c r="D22" s="230"/>
      <c r="E22" s="230"/>
      <c r="F22" s="230"/>
    </row>
    <row r="23" spans="1:6">
      <c r="A23" s="230"/>
      <c r="B23" s="230"/>
      <c r="C23" s="230"/>
      <c r="D23" s="230"/>
      <c r="E23" s="230"/>
      <c r="F23" s="230"/>
    </row>
    <row r="24" spans="1:6">
      <c r="A24" s="230"/>
      <c r="B24" s="230"/>
      <c r="C24" s="230"/>
      <c r="D24" s="230"/>
      <c r="E24" s="230"/>
      <c r="F24" s="230"/>
    </row>
    <row r="25" spans="1:6">
      <c r="A25" s="230"/>
      <c r="B25" s="230"/>
      <c r="C25" s="230"/>
      <c r="D25" s="230"/>
      <c r="E25" s="230"/>
      <c r="F25" s="230"/>
    </row>
    <row r="26" spans="1:6">
      <c r="A26" s="230"/>
      <c r="B26" s="230"/>
      <c r="C26" s="230"/>
      <c r="D26" s="230"/>
      <c r="E26" s="230"/>
      <c r="F26" s="230"/>
    </row>
    <row r="27" spans="1:6">
      <c r="A27" s="230"/>
      <c r="B27" s="230"/>
      <c r="C27" s="230"/>
      <c r="D27" s="230"/>
      <c r="E27" s="230"/>
      <c r="F27" s="230"/>
    </row>
    <row r="28" spans="1:6">
      <c r="A28" s="230"/>
      <c r="B28" s="230"/>
      <c r="C28" s="230"/>
      <c r="D28" s="230"/>
      <c r="E28" s="230"/>
      <c r="F28" s="230"/>
    </row>
  </sheetData>
  <mergeCells count="1">
    <mergeCell ref="A1:F2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88E7BD-42E3-48E1-98D2-F2A7DB43B4AE}">
  <dimension ref="B2:H9"/>
  <sheetViews>
    <sheetView topLeftCell="A4" workbookViewId="0">
      <selection activeCell="B13" sqref="B13"/>
    </sheetView>
  </sheetViews>
  <sheetFormatPr defaultRowHeight="14.45"/>
  <cols>
    <col min="1" max="1" width="5.5703125" customWidth="1"/>
    <col min="8" max="8" width="10" customWidth="1"/>
  </cols>
  <sheetData>
    <row r="2" spans="2:8">
      <c r="B2" s="3" t="s">
        <v>1</v>
      </c>
      <c r="C2" s="4"/>
      <c r="D2" s="4"/>
      <c r="E2" s="4"/>
      <c r="F2" s="4"/>
      <c r="G2" s="4"/>
      <c r="H2" s="5"/>
    </row>
    <row r="3" spans="2:8" ht="90.75" customHeight="1">
      <c r="B3" s="231" t="s">
        <v>2</v>
      </c>
      <c r="C3" s="231"/>
      <c r="D3" s="231"/>
      <c r="E3" s="231"/>
      <c r="F3" s="231"/>
      <c r="G3" s="231"/>
      <c r="H3" s="231"/>
    </row>
    <row r="4" spans="2:8" ht="44.25" customHeight="1">
      <c r="B4" s="231" t="s">
        <v>3</v>
      </c>
      <c r="C4" s="231"/>
      <c r="D4" s="231"/>
      <c r="E4" s="231"/>
      <c r="F4" s="231"/>
      <c r="G4" s="231"/>
      <c r="H4" s="231"/>
    </row>
    <row r="5" spans="2:8" ht="73.5" customHeight="1">
      <c r="B5" s="231" t="s">
        <v>4</v>
      </c>
      <c r="C5" s="231"/>
      <c r="D5" s="231"/>
      <c r="E5" s="231"/>
      <c r="F5" s="231"/>
      <c r="G5" s="231"/>
      <c r="H5" s="231"/>
    </row>
    <row r="6" spans="2:8" ht="48.75" customHeight="1">
      <c r="B6" s="231" t="s">
        <v>5</v>
      </c>
      <c r="C6" s="231"/>
      <c r="D6" s="231"/>
      <c r="E6" s="231"/>
      <c r="F6" s="231"/>
      <c r="G6" s="231"/>
      <c r="H6" s="231"/>
    </row>
    <row r="7" spans="2:8" ht="48" customHeight="1">
      <c r="B7" s="231" t="s">
        <v>6</v>
      </c>
      <c r="C7" s="231"/>
      <c r="D7" s="231"/>
      <c r="E7" s="231"/>
      <c r="F7" s="231"/>
      <c r="G7" s="231"/>
      <c r="H7" s="231"/>
    </row>
    <row r="8" spans="2:8" ht="60.75" customHeight="1">
      <c r="B8" s="231" t="s">
        <v>7</v>
      </c>
      <c r="C8" s="231"/>
      <c r="D8" s="231"/>
      <c r="E8" s="231"/>
      <c r="F8" s="231"/>
      <c r="G8" s="231"/>
      <c r="H8" s="231"/>
    </row>
    <row r="9" spans="2:8" ht="36" customHeight="1">
      <c r="B9" s="231" t="s">
        <v>8</v>
      </c>
      <c r="C9" s="231"/>
      <c r="D9" s="231"/>
      <c r="E9" s="231"/>
      <c r="F9" s="231"/>
      <c r="G9" s="231"/>
      <c r="H9" s="231"/>
    </row>
  </sheetData>
  <mergeCells count="7">
    <mergeCell ref="B9:H9"/>
    <mergeCell ref="B3:H3"/>
    <mergeCell ref="B4:H4"/>
    <mergeCell ref="B5:H5"/>
    <mergeCell ref="B6:H6"/>
    <mergeCell ref="B7:H7"/>
    <mergeCell ref="B8:H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FD1567-B8CD-4BB3-B29C-3EA2582F9161}">
  <dimension ref="A1:C27"/>
  <sheetViews>
    <sheetView zoomScaleNormal="100" workbookViewId="0">
      <selection activeCell="C12" sqref="C12"/>
    </sheetView>
  </sheetViews>
  <sheetFormatPr defaultRowHeight="14.45"/>
  <cols>
    <col min="2" max="2" width="73.42578125" bestFit="1" customWidth="1"/>
    <col min="3" max="3" width="19.28515625" customWidth="1"/>
  </cols>
  <sheetData>
    <row r="1" spans="1:3" ht="14.65" thickBot="1"/>
    <row r="2" spans="1:3" ht="14.45" customHeight="1">
      <c r="A2" s="232" t="s">
        <v>9</v>
      </c>
      <c r="B2" s="233"/>
      <c r="C2" s="234"/>
    </row>
    <row r="3" spans="1:3" ht="14.65" thickBot="1">
      <c r="A3" s="235"/>
      <c r="B3" s="236"/>
      <c r="C3" s="237"/>
    </row>
    <row r="4" spans="1:3" ht="14.65" thickBot="1"/>
    <row r="5" spans="1:3" ht="51.2" customHeight="1" thickBot="1">
      <c r="A5" s="1"/>
      <c r="B5" s="6" t="s">
        <v>10</v>
      </c>
      <c r="C5" s="9" t="s">
        <v>11</v>
      </c>
    </row>
    <row r="6" spans="1:3" ht="22.5" customHeight="1">
      <c r="A6" s="2">
        <v>1</v>
      </c>
      <c r="B6" s="2" t="s">
        <v>12</v>
      </c>
      <c r="C6" s="12">
        <f>Construction!G169</f>
        <v>0</v>
      </c>
    </row>
    <row r="7" spans="1:3" ht="23.45" customHeight="1">
      <c r="A7" s="2">
        <v>2</v>
      </c>
      <c r="B7" s="2" t="s">
        <v>13</v>
      </c>
      <c r="C7" s="12">
        <f>'WATER AND SEWAGE'!G137</f>
        <v>0</v>
      </c>
    </row>
    <row r="8" spans="1:3" ht="22.35" customHeight="1">
      <c r="A8" s="2">
        <v>3</v>
      </c>
      <c r="B8" s="2" t="s">
        <v>14</v>
      </c>
      <c r="C8" s="12">
        <f>Electrical!G77</f>
        <v>0</v>
      </c>
    </row>
    <row r="9" spans="1:3" ht="22.5" customHeight="1">
      <c r="A9" s="2">
        <v>4</v>
      </c>
      <c r="B9" s="2" t="s">
        <v>15</v>
      </c>
      <c r="C9" s="12">
        <f>Mechanical!G20</f>
        <v>0</v>
      </c>
    </row>
    <row r="10" spans="1:3" ht="22.5" customHeight="1">
      <c r="A10" s="2">
        <v>5</v>
      </c>
      <c r="B10" s="18" t="s">
        <v>16</v>
      </c>
      <c r="C10" s="13">
        <f>'Other Worsk Exist Build'!G26</f>
        <v>0</v>
      </c>
    </row>
    <row r="11" spans="1:3" ht="28.9">
      <c r="A11" s="1"/>
      <c r="B11" s="11" t="s">
        <v>17</v>
      </c>
      <c r="C11" s="13">
        <v>0</v>
      </c>
    </row>
    <row r="12" spans="1:3" ht="30" customHeight="1">
      <c r="A12" s="7"/>
      <c r="B12" s="8" t="s">
        <v>18</v>
      </c>
      <c r="C12" s="14">
        <f>SUM(C6:C11)</f>
        <v>0</v>
      </c>
    </row>
    <row r="13" spans="1:3" ht="31.7" customHeight="1">
      <c r="A13" s="1"/>
      <c r="B13" s="2" t="s">
        <v>19</v>
      </c>
      <c r="C13" s="12"/>
    </row>
    <row r="14" spans="1:3" ht="29.85" customHeight="1">
      <c r="A14" s="7"/>
      <c r="B14" s="8" t="s">
        <v>20</v>
      </c>
      <c r="C14" s="14">
        <f>C12+C13</f>
        <v>0</v>
      </c>
    </row>
    <row r="17" spans="2:3">
      <c r="B17" s="16" t="s">
        <v>21</v>
      </c>
      <c r="C17" s="16"/>
    </row>
    <row r="18" spans="2:3">
      <c r="B18" s="16"/>
      <c r="C18" s="16"/>
    </row>
    <row r="19" spans="2:3">
      <c r="B19" s="16" t="s">
        <v>22</v>
      </c>
      <c r="C19" s="16"/>
    </row>
    <row r="20" spans="2:3">
      <c r="B20" s="16"/>
      <c r="C20" s="16"/>
    </row>
    <row r="21" spans="2:3">
      <c r="B21" s="16"/>
      <c r="C21" s="16"/>
    </row>
    <row r="22" spans="2:3">
      <c r="B22" s="16" t="s">
        <v>23</v>
      </c>
      <c r="C22" s="16"/>
    </row>
    <row r="23" spans="2:3">
      <c r="B23" s="16"/>
      <c r="C23" s="16"/>
    </row>
    <row r="24" spans="2:3">
      <c r="B24" s="17" t="s">
        <v>24</v>
      </c>
      <c r="C24" s="15"/>
    </row>
    <row r="25" spans="2:3">
      <c r="B25" s="238" t="s">
        <v>25</v>
      </c>
      <c r="C25" s="239"/>
    </row>
    <row r="26" spans="2:3">
      <c r="B26" s="238" t="s">
        <v>26</v>
      </c>
      <c r="C26" s="240"/>
    </row>
    <row r="27" spans="2:3">
      <c r="B27" s="241" t="s">
        <v>27</v>
      </c>
      <c r="C27" s="242"/>
    </row>
  </sheetData>
  <mergeCells count="4">
    <mergeCell ref="A2:C3"/>
    <mergeCell ref="B25:C25"/>
    <mergeCell ref="B26:C26"/>
    <mergeCell ref="B27:C2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0EB43-45D3-4FF5-A32E-932C9E71CA33}">
  <dimension ref="A3:G169"/>
  <sheetViews>
    <sheetView topLeftCell="A161" workbookViewId="0">
      <selection activeCell="G154" sqref="G154"/>
    </sheetView>
  </sheetViews>
  <sheetFormatPr defaultColWidth="8.85546875" defaultRowHeight="14.45"/>
  <cols>
    <col min="2" max="2" width="7.85546875" customWidth="1"/>
    <col min="3" max="3" width="61.140625" customWidth="1"/>
  </cols>
  <sheetData>
    <row r="3" spans="1:7" ht="19.5">
      <c r="A3" s="19"/>
      <c r="B3" s="20"/>
      <c r="C3" s="19"/>
      <c r="D3" s="19"/>
      <c r="E3" s="19"/>
      <c r="F3" s="19"/>
      <c r="G3" s="19"/>
    </row>
    <row r="4" spans="1:7" ht="14.65">
      <c r="A4" s="103">
        <v>1</v>
      </c>
      <c r="B4" s="104"/>
      <c r="C4" s="271" t="s">
        <v>28</v>
      </c>
      <c r="D4" s="271"/>
      <c r="E4" s="271"/>
      <c r="F4" s="271"/>
      <c r="G4" s="272"/>
    </row>
    <row r="5" spans="1:7">
      <c r="A5" s="23" t="s">
        <v>29</v>
      </c>
      <c r="B5" s="24"/>
      <c r="C5" s="267" t="s">
        <v>30</v>
      </c>
      <c r="D5" s="267"/>
      <c r="E5" s="267"/>
      <c r="F5" s="267"/>
      <c r="G5" s="267"/>
    </row>
    <row r="6" spans="1:7">
      <c r="A6" s="25" t="s">
        <v>31</v>
      </c>
      <c r="B6" s="26"/>
      <c r="C6" s="27" t="s">
        <v>32</v>
      </c>
      <c r="D6" s="28" t="s">
        <v>33</v>
      </c>
      <c r="E6" s="28" t="s">
        <v>34</v>
      </c>
      <c r="F6" s="29" t="s">
        <v>35</v>
      </c>
      <c r="G6" s="29" t="s">
        <v>36</v>
      </c>
    </row>
    <row r="7" spans="1:7" ht="75.599999999999994">
      <c r="A7" s="30">
        <v>1.01</v>
      </c>
      <c r="B7" s="31"/>
      <c r="C7" s="32" t="s">
        <v>37</v>
      </c>
      <c r="D7" s="33" t="s">
        <v>38</v>
      </c>
      <c r="E7" s="34">
        <v>1</v>
      </c>
      <c r="F7" s="35"/>
      <c r="G7" s="35">
        <f>E7*F7</f>
        <v>0</v>
      </c>
    </row>
    <row r="8" spans="1:7" ht="88.15">
      <c r="A8" s="30">
        <v>1.01</v>
      </c>
      <c r="B8" s="31"/>
      <c r="C8" s="32" t="s">
        <v>39</v>
      </c>
      <c r="D8" s="33" t="s">
        <v>40</v>
      </c>
      <c r="E8" s="34">
        <v>195</v>
      </c>
      <c r="F8" s="35"/>
      <c r="G8" s="35">
        <f>E8*F8</f>
        <v>0</v>
      </c>
    </row>
    <row r="9" spans="1:7" ht="14.65">
      <c r="A9" s="36"/>
      <c r="B9" s="37"/>
      <c r="C9" s="38"/>
      <c r="D9" s="273" t="s">
        <v>41</v>
      </c>
      <c r="E9" s="273"/>
      <c r="F9" s="39">
        <v>1.01</v>
      </c>
      <c r="G9" s="40">
        <f>SUM(G7:G8)</f>
        <v>0</v>
      </c>
    </row>
    <row r="10" spans="1:7" ht="14.65">
      <c r="A10" s="41"/>
      <c r="B10" s="37"/>
      <c r="C10" s="42"/>
      <c r="D10" s="43"/>
      <c r="E10" s="43"/>
      <c r="F10" s="44"/>
      <c r="G10" s="45"/>
    </row>
    <row r="11" spans="1:7">
      <c r="A11" s="23" t="s">
        <v>42</v>
      </c>
      <c r="B11" s="24"/>
      <c r="C11" s="267" t="s">
        <v>43</v>
      </c>
      <c r="D11" s="267"/>
      <c r="E11" s="267"/>
      <c r="F11" s="267"/>
      <c r="G11" s="267"/>
    </row>
    <row r="12" spans="1:7">
      <c r="A12" s="25" t="s">
        <v>31</v>
      </c>
      <c r="B12" s="26"/>
      <c r="C12" s="27" t="s">
        <v>32</v>
      </c>
      <c r="D12" s="28" t="s">
        <v>33</v>
      </c>
      <c r="E12" s="28" t="s">
        <v>34</v>
      </c>
      <c r="F12" s="29" t="s">
        <v>35</v>
      </c>
      <c r="G12" s="29" t="s">
        <v>36</v>
      </c>
    </row>
    <row r="13" spans="1:7" ht="50.45">
      <c r="A13" s="30" t="s">
        <v>44</v>
      </c>
      <c r="B13" s="46"/>
      <c r="C13" s="32" t="s">
        <v>45</v>
      </c>
      <c r="D13" s="33" t="s">
        <v>38</v>
      </c>
      <c r="E13" s="47">
        <v>1</v>
      </c>
      <c r="F13" s="48"/>
      <c r="G13" s="49">
        <f>E13*F13</f>
        <v>0</v>
      </c>
    </row>
    <row r="14" spans="1:7" ht="63">
      <c r="A14" s="30" t="s">
        <v>46</v>
      </c>
      <c r="B14" s="46"/>
      <c r="C14" s="32" t="s">
        <v>47</v>
      </c>
      <c r="D14" s="33" t="s">
        <v>38</v>
      </c>
      <c r="E14" s="47">
        <v>1</v>
      </c>
      <c r="F14" s="48"/>
      <c r="G14" s="49">
        <f>E14*F14</f>
        <v>0</v>
      </c>
    </row>
    <row r="15" spans="1:7">
      <c r="A15" s="30" t="s">
        <v>48</v>
      </c>
      <c r="B15" s="46"/>
      <c r="C15" s="32" t="s">
        <v>49</v>
      </c>
      <c r="D15" s="33" t="s">
        <v>38</v>
      </c>
      <c r="E15" s="47">
        <v>1</v>
      </c>
      <c r="F15" s="48"/>
      <c r="G15" s="49">
        <f>E15*F15</f>
        <v>0</v>
      </c>
    </row>
    <row r="16" spans="1:7" ht="37.9">
      <c r="A16" s="30" t="s">
        <v>50</v>
      </c>
      <c r="B16" s="46"/>
      <c r="C16" s="32" t="s">
        <v>51</v>
      </c>
      <c r="D16" s="33" t="s">
        <v>38</v>
      </c>
      <c r="E16" s="47">
        <v>1</v>
      </c>
      <c r="F16" s="48"/>
      <c r="G16" s="49">
        <f>E16*F16</f>
        <v>0</v>
      </c>
    </row>
    <row r="17" spans="1:7">
      <c r="A17" s="253"/>
      <c r="B17" s="253"/>
      <c r="C17" s="253"/>
      <c r="D17" s="273" t="s">
        <v>41</v>
      </c>
      <c r="E17" s="273"/>
      <c r="F17" s="51" t="str">
        <f>A11</f>
        <v>1.02</v>
      </c>
      <c r="G17" s="40">
        <f>SUM(G13:G16)</f>
        <v>0</v>
      </c>
    </row>
    <row r="18" spans="1:7">
      <c r="A18" s="245"/>
      <c r="B18" s="245"/>
      <c r="C18" s="245"/>
      <c r="D18" s="245"/>
      <c r="E18" s="245"/>
      <c r="F18" s="245"/>
      <c r="G18" s="245"/>
    </row>
    <row r="19" spans="1:7">
      <c r="A19" s="23" t="s">
        <v>52</v>
      </c>
      <c r="B19" s="24"/>
      <c r="C19" s="267" t="s">
        <v>53</v>
      </c>
      <c r="D19" s="267"/>
      <c r="E19" s="267"/>
      <c r="F19" s="267"/>
      <c r="G19" s="267"/>
    </row>
    <row r="20" spans="1:7">
      <c r="A20" s="25" t="s">
        <v>31</v>
      </c>
      <c r="B20" s="26"/>
      <c r="C20" s="27" t="s">
        <v>32</v>
      </c>
      <c r="D20" s="28" t="s">
        <v>33</v>
      </c>
      <c r="E20" s="28" t="s">
        <v>34</v>
      </c>
      <c r="F20" s="29" t="s">
        <v>35</v>
      </c>
      <c r="G20" s="29" t="s">
        <v>36</v>
      </c>
    </row>
    <row r="21" spans="1:7" ht="113.45">
      <c r="A21" s="30" t="s">
        <v>54</v>
      </c>
      <c r="B21" s="46"/>
      <c r="C21" s="32" t="s">
        <v>55</v>
      </c>
      <c r="D21" s="33" t="s">
        <v>56</v>
      </c>
      <c r="E21" s="53">
        <v>60</v>
      </c>
      <c r="F21" s="48"/>
      <c r="G21" s="49">
        <f>E21*F21</f>
        <v>0</v>
      </c>
    </row>
    <row r="22" spans="1:7" ht="75.599999999999994">
      <c r="A22" s="30" t="s">
        <v>57</v>
      </c>
      <c r="B22" s="46"/>
      <c r="C22" s="32" t="s">
        <v>58</v>
      </c>
      <c r="D22" s="33" t="s">
        <v>56</v>
      </c>
      <c r="E22" s="53">
        <v>66</v>
      </c>
      <c r="F22" s="48"/>
      <c r="G22" s="49">
        <f t="shared" ref="G22:G32" si="0">E22*F22</f>
        <v>0</v>
      </c>
    </row>
    <row r="23" spans="1:7" ht="88.15">
      <c r="A23" s="30" t="s">
        <v>59</v>
      </c>
      <c r="B23" s="46"/>
      <c r="C23" s="32" t="s">
        <v>60</v>
      </c>
      <c r="D23" s="33" t="s">
        <v>56</v>
      </c>
      <c r="E23" s="53">
        <v>53</v>
      </c>
      <c r="F23" s="48"/>
      <c r="G23" s="49">
        <f t="shared" si="0"/>
        <v>0</v>
      </c>
    </row>
    <row r="24" spans="1:7" ht="37.9">
      <c r="A24" s="30" t="s">
        <v>61</v>
      </c>
      <c r="B24" s="46"/>
      <c r="C24" s="32" t="s">
        <v>62</v>
      </c>
      <c r="D24" s="33" t="s">
        <v>56</v>
      </c>
      <c r="E24" s="53">
        <v>15</v>
      </c>
      <c r="F24" s="48"/>
      <c r="G24" s="49">
        <f t="shared" si="0"/>
        <v>0</v>
      </c>
    </row>
    <row r="25" spans="1:7" ht="37.9">
      <c r="A25" s="30" t="s">
        <v>63</v>
      </c>
      <c r="B25" s="46"/>
      <c r="C25" s="32" t="s">
        <v>64</v>
      </c>
      <c r="D25" s="33" t="s">
        <v>56</v>
      </c>
      <c r="E25" s="53">
        <v>65</v>
      </c>
      <c r="F25" s="48"/>
      <c r="G25" s="49">
        <f t="shared" si="0"/>
        <v>0</v>
      </c>
    </row>
    <row r="26" spans="1:7" ht="25.15">
      <c r="A26" s="30" t="s">
        <v>65</v>
      </c>
      <c r="B26" s="46"/>
      <c r="C26" s="32" t="s">
        <v>66</v>
      </c>
      <c r="D26" s="33" t="s">
        <v>56</v>
      </c>
      <c r="E26" s="53">
        <v>18</v>
      </c>
      <c r="F26" s="48"/>
      <c r="G26" s="49">
        <f t="shared" si="0"/>
        <v>0</v>
      </c>
    </row>
    <row r="27" spans="1:7">
      <c r="A27" s="30" t="s">
        <v>67</v>
      </c>
      <c r="B27" s="46"/>
      <c r="C27" s="32"/>
      <c r="D27" s="33"/>
      <c r="E27" s="34"/>
      <c r="F27" s="48"/>
      <c r="G27" s="49">
        <f t="shared" si="0"/>
        <v>0</v>
      </c>
    </row>
    <row r="28" spans="1:7">
      <c r="A28" s="30" t="s">
        <v>68</v>
      </c>
      <c r="B28" s="46"/>
      <c r="C28" s="32"/>
      <c r="D28" s="33"/>
      <c r="E28" s="34"/>
      <c r="F28" s="48"/>
      <c r="G28" s="49">
        <f t="shared" si="0"/>
        <v>0</v>
      </c>
    </row>
    <row r="29" spans="1:7">
      <c r="A29" s="30" t="s">
        <v>69</v>
      </c>
      <c r="B29" s="46"/>
      <c r="C29" s="32"/>
      <c r="D29" s="33"/>
      <c r="E29" s="34"/>
      <c r="F29" s="48"/>
      <c r="G29" s="49">
        <f t="shared" si="0"/>
        <v>0</v>
      </c>
    </row>
    <row r="30" spans="1:7">
      <c r="A30" s="30" t="s">
        <v>70</v>
      </c>
      <c r="B30" s="46"/>
      <c r="C30" s="32"/>
      <c r="D30" s="33"/>
      <c r="E30" s="34"/>
      <c r="F30" s="48"/>
      <c r="G30" s="49">
        <f t="shared" si="0"/>
        <v>0</v>
      </c>
    </row>
    <row r="31" spans="1:7">
      <c r="A31" s="30" t="s">
        <v>71</v>
      </c>
      <c r="B31" s="46"/>
      <c r="C31" s="32"/>
      <c r="D31" s="33"/>
      <c r="E31" s="47"/>
      <c r="F31" s="48"/>
      <c r="G31" s="49">
        <f t="shared" si="0"/>
        <v>0</v>
      </c>
    </row>
    <row r="32" spans="1:7">
      <c r="A32" s="30" t="s">
        <v>72</v>
      </c>
      <c r="B32" s="46"/>
      <c r="C32" s="32"/>
      <c r="D32" s="33"/>
      <c r="E32" s="34"/>
      <c r="F32" s="48"/>
      <c r="G32" s="49">
        <f t="shared" si="0"/>
        <v>0</v>
      </c>
    </row>
    <row r="33" spans="1:7">
      <c r="A33" s="253"/>
      <c r="B33" s="253"/>
      <c r="C33" s="253"/>
      <c r="D33" s="254" t="s">
        <v>41</v>
      </c>
      <c r="E33" s="255"/>
      <c r="F33" s="54" t="str">
        <f>A19</f>
        <v>1.03</v>
      </c>
      <c r="G33" s="55">
        <f>SUM(G21:G32)</f>
        <v>0</v>
      </c>
    </row>
    <row r="34" spans="1:7">
      <c r="A34" s="245"/>
      <c r="B34" s="245"/>
      <c r="C34" s="245"/>
      <c r="D34" s="245"/>
      <c r="E34" s="245"/>
      <c r="F34" s="245"/>
      <c r="G34" s="245"/>
    </row>
    <row r="35" spans="1:7">
      <c r="A35" s="23" t="s">
        <v>73</v>
      </c>
      <c r="B35" s="24"/>
      <c r="C35" s="247" t="s">
        <v>74</v>
      </c>
      <c r="D35" s="247"/>
      <c r="E35" s="247"/>
      <c r="F35" s="247"/>
      <c r="G35" s="248"/>
    </row>
    <row r="36" spans="1:7">
      <c r="A36" s="25" t="s">
        <v>31</v>
      </c>
      <c r="B36" s="26"/>
      <c r="C36" s="27" t="s">
        <v>32</v>
      </c>
      <c r="D36" s="28" t="s">
        <v>33</v>
      </c>
      <c r="E36" s="28" t="s">
        <v>34</v>
      </c>
      <c r="F36" s="29" t="s">
        <v>35</v>
      </c>
      <c r="G36" s="29" t="s">
        <v>36</v>
      </c>
    </row>
    <row r="37" spans="1:7">
      <c r="A37" s="30"/>
      <c r="B37" s="56"/>
      <c r="C37" s="258" t="s">
        <v>75</v>
      </c>
      <c r="D37" s="256"/>
      <c r="E37" s="256"/>
      <c r="F37" s="256"/>
      <c r="G37" s="257"/>
    </row>
    <row r="38" spans="1:7" ht="75.599999999999994">
      <c r="A38" s="30" t="s">
        <v>76</v>
      </c>
      <c r="B38" s="56"/>
      <c r="C38" s="57" t="s">
        <v>77</v>
      </c>
      <c r="D38" s="33" t="s">
        <v>56</v>
      </c>
      <c r="E38" s="53">
        <v>3.8</v>
      </c>
      <c r="F38" s="48"/>
      <c r="G38" s="49">
        <f t="shared" ref="G38:G45" si="1">E38*F38</f>
        <v>0</v>
      </c>
    </row>
    <row r="39" spans="1:7" ht="88.15">
      <c r="A39" s="30" t="s">
        <v>78</v>
      </c>
      <c r="B39" s="56"/>
      <c r="C39" s="57" t="s">
        <v>79</v>
      </c>
      <c r="D39" s="33" t="s">
        <v>56</v>
      </c>
      <c r="E39" s="53">
        <v>25.5</v>
      </c>
      <c r="F39" s="48"/>
      <c r="G39" s="49">
        <f t="shared" si="1"/>
        <v>0</v>
      </c>
    </row>
    <row r="40" spans="1:7" ht="75.599999999999994">
      <c r="A40" s="30" t="s">
        <v>78</v>
      </c>
      <c r="B40" s="56"/>
      <c r="C40" s="57" t="s">
        <v>80</v>
      </c>
      <c r="D40" s="33" t="s">
        <v>56</v>
      </c>
      <c r="E40" s="53">
        <v>20.5</v>
      </c>
      <c r="F40" s="48"/>
      <c r="G40" s="49">
        <f t="shared" si="1"/>
        <v>0</v>
      </c>
    </row>
    <row r="41" spans="1:7" ht="75.599999999999994">
      <c r="A41" s="30" t="s">
        <v>81</v>
      </c>
      <c r="B41" s="56"/>
      <c r="C41" s="57" t="s">
        <v>82</v>
      </c>
      <c r="D41" s="33" t="s">
        <v>56</v>
      </c>
      <c r="E41" s="53">
        <v>24.5</v>
      </c>
      <c r="F41" s="48"/>
      <c r="G41" s="49">
        <f t="shared" si="1"/>
        <v>0</v>
      </c>
    </row>
    <row r="42" spans="1:7" ht="63">
      <c r="A42" s="30" t="s">
        <v>83</v>
      </c>
      <c r="B42" s="56"/>
      <c r="C42" s="57" t="s">
        <v>84</v>
      </c>
      <c r="D42" s="33" t="s">
        <v>56</v>
      </c>
      <c r="E42" s="53">
        <v>8.9</v>
      </c>
      <c r="F42" s="48"/>
      <c r="G42" s="49">
        <f t="shared" si="1"/>
        <v>0</v>
      </c>
    </row>
    <row r="43" spans="1:7" ht="63">
      <c r="A43" s="30" t="s">
        <v>85</v>
      </c>
      <c r="B43" s="56"/>
      <c r="C43" s="57" t="s">
        <v>86</v>
      </c>
      <c r="D43" s="33" t="s">
        <v>56</v>
      </c>
      <c r="E43" s="53">
        <v>79</v>
      </c>
      <c r="F43" s="48"/>
      <c r="G43" s="49">
        <f t="shared" si="1"/>
        <v>0</v>
      </c>
    </row>
    <row r="44" spans="1:7" ht="63">
      <c r="A44" s="30" t="s">
        <v>87</v>
      </c>
      <c r="B44" s="56"/>
      <c r="C44" s="57" t="s">
        <v>88</v>
      </c>
      <c r="D44" s="33" t="s">
        <v>56</v>
      </c>
      <c r="E44" s="53">
        <v>8.9</v>
      </c>
      <c r="F44" s="48"/>
      <c r="G44" s="49">
        <f t="shared" si="1"/>
        <v>0</v>
      </c>
    </row>
    <row r="45" spans="1:7" ht="63">
      <c r="A45" s="30" t="s">
        <v>89</v>
      </c>
      <c r="B45" s="56"/>
      <c r="C45" s="57" t="s">
        <v>90</v>
      </c>
      <c r="D45" s="33" t="s">
        <v>56</v>
      </c>
      <c r="E45" s="53">
        <v>1.9</v>
      </c>
      <c r="F45" s="48"/>
      <c r="G45" s="49">
        <f t="shared" si="1"/>
        <v>0</v>
      </c>
    </row>
    <row r="46" spans="1:7">
      <c r="A46" s="253"/>
      <c r="B46" s="253"/>
      <c r="C46" s="253"/>
      <c r="D46" s="254" t="s">
        <v>41</v>
      </c>
      <c r="E46" s="255"/>
      <c r="F46" s="54" t="str">
        <f>A35</f>
        <v>1.04</v>
      </c>
      <c r="G46" s="55">
        <f>SUM(G38:G45)</f>
        <v>0</v>
      </c>
    </row>
    <row r="47" spans="1:7">
      <c r="A47" s="245"/>
      <c r="B47" s="245"/>
      <c r="C47" s="245"/>
      <c r="D47" s="245"/>
      <c r="E47" s="245"/>
      <c r="F47" s="245"/>
      <c r="G47" s="245"/>
    </row>
    <row r="48" spans="1:7">
      <c r="A48" s="23" t="s">
        <v>91</v>
      </c>
      <c r="B48" s="23"/>
      <c r="C48" s="247" t="s">
        <v>92</v>
      </c>
      <c r="D48" s="247"/>
      <c r="E48" s="247"/>
      <c r="F48" s="247"/>
      <c r="G48" s="248"/>
    </row>
    <row r="49" spans="1:7">
      <c r="A49" s="25" t="s">
        <v>31</v>
      </c>
      <c r="B49" s="58"/>
      <c r="C49" s="27" t="s">
        <v>32</v>
      </c>
      <c r="D49" s="28" t="s">
        <v>33</v>
      </c>
      <c r="E49" s="28" t="s">
        <v>34</v>
      </c>
      <c r="F49" s="29" t="s">
        <v>35</v>
      </c>
      <c r="G49" s="29" t="s">
        <v>36</v>
      </c>
    </row>
    <row r="50" spans="1:7">
      <c r="A50" s="30"/>
      <c r="B50" s="59"/>
      <c r="C50" s="258" t="s">
        <v>93</v>
      </c>
      <c r="D50" s="256"/>
      <c r="E50" s="256"/>
      <c r="F50" s="256"/>
      <c r="G50" s="257"/>
    </row>
    <row r="51" spans="1:7">
      <c r="A51" s="30" t="s">
        <v>94</v>
      </c>
      <c r="B51" s="59"/>
      <c r="C51" s="60" t="s">
        <v>95</v>
      </c>
      <c r="D51" s="61" t="s">
        <v>96</v>
      </c>
      <c r="E51" s="274">
        <v>16850</v>
      </c>
      <c r="F51" s="277"/>
      <c r="G51" s="268">
        <f>F51*E51</f>
        <v>0</v>
      </c>
    </row>
    <row r="52" spans="1:7">
      <c r="A52" s="30" t="s">
        <v>97</v>
      </c>
      <c r="B52" s="59"/>
      <c r="C52" s="60" t="s">
        <v>98</v>
      </c>
      <c r="D52" s="61" t="s">
        <v>96</v>
      </c>
      <c r="E52" s="275"/>
      <c r="F52" s="278"/>
      <c r="G52" s="269"/>
    </row>
    <row r="53" spans="1:7">
      <c r="A53" s="30" t="s">
        <v>99</v>
      </c>
      <c r="B53" s="30"/>
      <c r="C53" s="60" t="s">
        <v>100</v>
      </c>
      <c r="D53" s="61" t="s">
        <v>96</v>
      </c>
      <c r="E53" s="275"/>
      <c r="F53" s="278"/>
      <c r="G53" s="269"/>
    </row>
    <row r="54" spans="1:7">
      <c r="A54" s="30" t="s">
        <v>101</v>
      </c>
      <c r="B54" s="46"/>
      <c r="C54" s="60" t="s">
        <v>102</v>
      </c>
      <c r="D54" s="61" t="s">
        <v>96</v>
      </c>
      <c r="E54" s="276"/>
      <c r="F54" s="279"/>
      <c r="G54" s="270"/>
    </row>
    <row r="55" spans="1:7">
      <c r="A55" s="30" t="s">
        <v>87</v>
      </c>
      <c r="B55" s="46"/>
      <c r="C55" s="60"/>
      <c r="D55" s="61"/>
      <c r="E55" s="53"/>
      <c r="F55" s="62"/>
      <c r="G55" s="49">
        <f t="shared" ref="G55:G59" si="2">E55*F55</f>
        <v>0</v>
      </c>
    </row>
    <row r="56" spans="1:7">
      <c r="A56" s="30" t="s">
        <v>89</v>
      </c>
      <c r="B56" s="46"/>
      <c r="C56" s="60"/>
      <c r="D56" s="61"/>
      <c r="E56" s="53"/>
      <c r="F56" s="62"/>
      <c r="G56" s="49">
        <f t="shared" si="2"/>
        <v>0</v>
      </c>
    </row>
    <row r="57" spans="1:7">
      <c r="A57" s="30" t="s">
        <v>103</v>
      </c>
      <c r="B57" s="46"/>
      <c r="C57" s="60"/>
      <c r="D57" s="61"/>
      <c r="E57" s="53"/>
      <c r="F57" s="62"/>
      <c r="G57" s="49">
        <f t="shared" si="2"/>
        <v>0</v>
      </c>
    </row>
    <row r="58" spans="1:7">
      <c r="A58" s="30" t="s">
        <v>104</v>
      </c>
      <c r="B58" s="46"/>
      <c r="C58" s="60"/>
      <c r="D58" s="61"/>
      <c r="E58" s="53"/>
      <c r="F58" s="62"/>
      <c r="G58" s="49">
        <f t="shared" si="2"/>
        <v>0</v>
      </c>
    </row>
    <row r="59" spans="1:7">
      <c r="A59" s="30" t="s">
        <v>105</v>
      </c>
      <c r="B59" s="46"/>
      <c r="C59" s="32"/>
      <c r="D59" s="61"/>
      <c r="E59" s="53"/>
      <c r="F59" s="62"/>
      <c r="G59" s="49">
        <f t="shared" si="2"/>
        <v>0</v>
      </c>
    </row>
    <row r="60" spans="1:7">
      <c r="A60" s="253"/>
      <c r="B60" s="253"/>
      <c r="C60" s="253"/>
      <c r="D60" s="254" t="s">
        <v>41</v>
      </c>
      <c r="E60" s="255"/>
      <c r="F60" s="63" t="str">
        <f>A48</f>
        <v>1.05</v>
      </c>
      <c r="G60" s="55">
        <f>SUM(G51:G59)</f>
        <v>0</v>
      </c>
    </row>
    <row r="61" spans="1:7">
      <c r="A61" s="245"/>
      <c r="B61" s="245"/>
      <c r="C61" s="245"/>
      <c r="D61" s="245"/>
      <c r="E61" s="245"/>
      <c r="F61" s="245"/>
      <c r="G61" s="245"/>
    </row>
    <row r="62" spans="1:7">
      <c r="A62" s="64">
        <v>1.06</v>
      </c>
      <c r="B62" s="23"/>
      <c r="C62" s="247" t="s">
        <v>106</v>
      </c>
      <c r="D62" s="247"/>
      <c r="E62" s="247"/>
      <c r="F62" s="247"/>
      <c r="G62" s="248"/>
    </row>
    <row r="63" spans="1:7">
      <c r="A63" s="64"/>
      <c r="B63" s="58"/>
      <c r="C63" s="27" t="s">
        <v>32</v>
      </c>
      <c r="D63" s="65" t="s">
        <v>33</v>
      </c>
      <c r="E63" s="65" t="s">
        <v>34</v>
      </c>
      <c r="F63" s="66" t="s">
        <v>35</v>
      </c>
      <c r="G63" s="66" t="s">
        <v>107</v>
      </c>
    </row>
    <row r="64" spans="1:7" ht="75.599999999999994">
      <c r="A64" s="30" t="s">
        <v>108</v>
      </c>
      <c r="B64" s="67"/>
      <c r="C64" s="57" t="s">
        <v>109</v>
      </c>
      <c r="D64" s="33" t="s">
        <v>56</v>
      </c>
      <c r="E64" s="68">
        <v>65</v>
      </c>
      <c r="F64" s="48"/>
      <c r="G64" s="49">
        <f>E64*F64</f>
        <v>0</v>
      </c>
    </row>
    <row r="65" spans="1:7" ht="63">
      <c r="A65" s="30" t="s">
        <v>110</v>
      </c>
      <c r="B65" s="67"/>
      <c r="C65" s="57" t="s">
        <v>111</v>
      </c>
      <c r="D65" s="33" t="s">
        <v>56</v>
      </c>
      <c r="E65" s="68">
        <v>24.5</v>
      </c>
      <c r="F65" s="48"/>
      <c r="G65" s="49">
        <f t="shared" ref="G65:G66" si="3">E65*F65</f>
        <v>0</v>
      </c>
    </row>
    <row r="66" spans="1:7" ht="63">
      <c r="A66" s="30" t="s">
        <v>112</v>
      </c>
      <c r="B66" s="30"/>
      <c r="C66" s="57" t="s">
        <v>113</v>
      </c>
      <c r="D66" s="33" t="s">
        <v>56</v>
      </c>
      <c r="E66" s="68">
        <v>7.5</v>
      </c>
      <c r="F66" s="48"/>
      <c r="G66" s="49">
        <f t="shared" si="3"/>
        <v>0</v>
      </c>
    </row>
    <row r="67" spans="1:7">
      <c r="A67" s="253"/>
      <c r="B67" s="253"/>
      <c r="C67" s="253"/>
      <c r="D67" s="254" t="s">
        <v>41</v>
      </c>
      <c r="E67" s="255"/>
      <c r="F67" s="63">
        <f>A62</f>
        <v>1.06</v>
      </c>
      <c r="G67" s="55">
        <f>SUM(G64:G66)</f>
        <v>0</v>
      </c>
    </row>
    <row r="68" spans="1:7">
      <c r="A68" s="245"/>
      <c r="B68" s="245"/>
      <c r="C68" s="245"/>
      <c r="D68" s="245"/>
      <c r="E68" s="245"/>
      <c r="F68" s="245"/>
      <c r="G68" s="245"/>
    </row>
    <row r="69" spans="1:7">
      <c r="A69" s="64">
        <v>1.07</v>
      </c>
      <c r="B69" s="23"/>
      <c r="C69" s="267" t="s">
        <v>114</v>
      </c>
      <c r="D69" s="267"/>
      <c r="E69" s="267"/>
      <c r="F69" s="267"/>
      <c r="G69" s="267"/>
    </row>
    <row r="70" spans="1:7">
      <c r="A70" s="25" t="s">
        <v>31</v>
      </c>
      <c r="B70" s="58"/>
      <c r="C70" s="27" t="s">
        <v>32</v>
      </c>
      <c r="D70" s="28" t="s">
        <v>33</v>
      </c>
      <c r="E70" s="28" t="s">
        <v>34</v>
      </c>
      <c r="F70" s="29" t="s">
        <v>35</v>
      </c>
      <c r="G70" s="29" t="s">
        <v>36</v>
      </c>
    </row>
    <row r="71" spans="1:7" ht="151.15">
      <c r="A71" s="30" t="s">
        <v>115</v>
      </c>
      <c r="B71" s="67"/>
      <c r="C71" s="57" t="s">
        <v>116</v>
      </c>
      <c r="D71" s="33" t="s">
        <v>117</v>
      </c>
      <c r="E71" s="53">
        <v>725</v>
      </c>
      <c r="F71" s="48"/>
      <c r="G71" s="49">
        <f>E71*F71</f>
        <v>0</v>
      </c>
    </row>
    <row r="72" spans="1:7" ht="50.45">
      <c r="A72" s="30" t="s">
        <v>118</v>
      </c>
      <c r="B72" s="67"/>
      <c r="C72" s="57" t="s">
        <v>119</v>
      </c>
      <c r="D72" s="33" t="s">
        <v>117</v>
      </c>
      <c r="E72" s="53">
        <v>725</v>
      </c>
      <c r="F72" s="48"/>
      <c r="G72" s="49">
        <f>E72*F72</f>
        <v>0</v>
      </c>
    </row>
    <row r="73" spans="1:7">
      <c r="A73" s="253"/>
      <c r="B73" s="253"/>
      <c r="C73" s="253"/>
      <c r="D73" s="254" t="s">
        <v>41</v>
      </c>
      <c r="E73" s="255"/>
      <c r="F73" s="63">
        <f>A69</f>
        <v>1.07</v>
      </c>
      <c r="G73" s="55">
        <f>SUM(G71:G72)</f>
        <v>0</v>
      </c>
    </row>
    <row r="74" spans="1:7">
      <c r="A74" s="245"/>
      <c r="B74" s="245"/>
      <c r="C74" s="245"/>
      <c r="D74" s="245"/>
      <c r="E74" s="245"/>
      <c r="F74" s="245"/>
      <c r="G74" s="245"/>
    </row>
    <row r="75" spans="1:7">
      <c r="A75" s="64">
        <v>1.08</v>
      </c>
      <c r="B75" s="23"/>
      <c r="C75" s="247" t="s">
        <v>120</v>
      </c>
      <c r="D75" s="247"/>
      <c r="E75" s="247"/>
      <c r="F75" s="247"/>
      <c r="G75" s="248"/>
    </row>
    <row r="76" spans="1:7">
      <c r="A76" s="25" t="s">
        <v>31</v>
      </c>
      <c r="B76" s="58"/>
      <c r="C76" s="27" t="s">
        <v>32</v>
      </c>
      <c r="D76" s="28" t="s">
        <v>33</v>
      </c>
      <c r="E76" s="28" t="s">
        <v>34</v>
      </c>
      <c r="F76" s="29" t="s">
        <v>35</v>
      </c>
      <c r="G76" s="29" t="s">
        <v>36</v>
      </c>
    </row>
    <row r="77" spans="1:7" ht="63">
      <c r="A77" s="30" t="s">
        <v>121</v>
      </c>
      <c r="B77" s="67"/>
      <c r="C77" s="57" t="s">
        <v>122</v>
      </c>
      <c r="D77" s="33" t="s">
        <v>117</v>
      </c>
      <c r="E77" s="53">
        <v>495</v>
      </c>
      <c r="F77" s="48"/>
      <c r="G77" s="49">
        <f>E77*F77</f>
        <v>0</v>
      </c>
    </row>
    <row r="78" spans="1:7" ht="75.599999999999994">
      <c r="A78" s="30" t="s">
        <v>123</v>
      </c>
      <c r="B78" s="67"/>
      <c r="C78" s="57" t="s">
        <v>124</v>
      </c>
      <c r="D78" s="33" t="s">
        <v>117</v>
      </c>
      <c r="E78" s="53">
        <v>245</v>
      </c>
      <c r="F78" s="48"/>
      <c r="G78" s="49">
        <f>E78*F78</f>
        <v>0</v>
      </c>
    </row>
    <row r="79" spans="1:7">
      <c r="A79" s="280"/>
      <c r="B79" s="280"/>
      <c r="C79" s="281"/>
      <c r="D79" s="254" t="s">
        <v>41</v>
      </c>
      <c r="E79" s="255"/>
      <c r="F79" s="63">
        <f>A75</f>
        <v>1.08</v>
      </c>
      <c r="G79" s="55">
        <f>SUM(G77:G78)</f>
        <v>0</v>
      </c>
    </row>
    <row r="80" spans="1:7">
      <c r="A80" s="245"/>
      <c r="B80" s="245"/>
      <c r="C80" s="245"/>
      <c r="D80" s="245"/>
      <c r="E80" s="245"/>
      <c r="F80" s="245"/>
      <c r="G80" s="245"/>
    </row>
    <row r="81" spans="1:7">
      <c r="A81" s="64">
        <v>1.0900000000000001</v>
      </c>
      <c r="B81" s="23"/>
      <c r="C81" s="247" t="s">
        <v>125</v>
      </c>
      <c r="D81" s="247"/>
      <c r="E81" s="247"/>
      <c r="F81" s="247"/>
      <c r="G81" s="248"/>
    </row>
    <row r="82" spans="1:7">
      <c r="A82" s="25" t="s">
        <v>31</v>
      </c>
      <c r="B82" s="58"/>
      <c r="C82" s="27" t="s">
        <v>32</v>
      </c>
      <c r="D82" s="28" t="s">
        <v>33</v>
      </c>
      <c r="E82" s="28" t="s">
        <v>34</v>
      </c>
      <c r="F82" s="29" t="s">
        <v>35</v>
      </c>
      <c r="G82" s="29" t="s">
        <v>36</v>
      </c>
    </row>
    <row r="83" spans="1:7" ht="63">
      <c r="A83" s="30" t="s">
        <v>126</v>
      </c>
      <c r="B83" s="67"/>
      <c r="C83" s="57" t="s">
        <v>127</v>
      </c>
      <c r="D83" s="33" t="s">
        <v>117</v>
      </c>
      <c r="E83" s="53">
        <v>265</v>
      </c>
      <c r="F83" s="48"/>
      <c r="G83" s="49">
        <f>E83*F83</f>
        <v>0</v>
      </c>
    </row>
    <row r="84" spans="1:7" ht="37.9">
      <c r="A84" s="30" t="s">
        <v>128</v>
      </c>
      <c r="B84" s="67"/>
      <c r="C84" s="57" t="s">
        <v>129</v>
      </c>
      <c r="D84" s="33" t="s">
        <v>117</v>
      </c>
      <c r="E84" s="53">
        <v>152</v>
      </c>
      <c r="F84" s="48"/>
      <c r="G84" s="49">
        <f t="shared" ref="G84:G85" si="4">E84*F84</f>
        <v>0</v>
      </c>
    </row>
    <row r="85" spans="1:7" ht="113.45">
      <c r="A85" s="30" t="s">
        <v>130</v>
      </c>
      <c r="B85" s="67"/>
      <c r="C85" s="57" t="s">
        <v>131</v>
      </c>
      <c r="D85" s="33" t="s">
        <v>117</v>
      </c>
      <c r="E85" s="53">
        <v>220</v>
      </c>
      <c r="F85" s="48"/>
      <c r="G85" s="49">
        <f t="shared" si="4"/>
        <v>0</v>
      </c>
    </row>
    <row r="86" spans="1:7" ht="88.15">
      <c r="A86" s="30" t="s">
        <v>132</v>
      </c>
      <c r="B86" s="30"/>
      <c r="C86" s="32" t="s">
        <v>133</v>
      </c>
      <c r="D86" s="33" t="s">
        <v>134</v>
      </c>
      <c r="E86" s="53">
        <v>115</v>
      </c>
      <c r="F86" s="48"/>
      <c r="G86" s="49">
        <f>E86*F86</f>
        <v>0</v>
      </c>
    </row>
    <row r="87" spans="1:7">
      <c r="A87" s="253"/>
      <c r="B87" s="253"/>
      <c r="C87" s="253"/>
      <c r="D87" s="259" t="s">
        <v>41</v>
      </c>
      <c r="E87" s="260"/>
      <c r="F87" s="69">
        <f>A81</f>
        <v>1.0900000000000001</v>
      </c>
      <c r="G87" s="70">
        <f>SUM(G83:G86)</f>
        <v>0</v>
      </c>
    </row>
    <row r="88" spans="1:7">
      <c r="A88" s="50"/>
      <c r="B88" s="50"/>
      <c r="C88" s="50"/>
      <c r="D88" s="71"/>
      <c r="E88" s="71"/>
      <c r="F88" s="72"/>
      <c r="G88" s="73"/>
    </row>
    <row r="89" spans="1:7">
      <c r="A89" s="74">
        <v>1.1000000000000001</v>
      </c>
      <c r="B89" s="23"/>
      <c r="C89" s="247" t="s">
        <v>135</v>
      </c>
      <c r="D89" s="247"/>
      <c r="E89" s="247"/>
      <c r="F89" s="247"/>
      <c r="G89" s="248"/>
    </row>
    <row r="90" spans="1:7">
      <c r="A90" s="25" t="s">
        <v>31</v>
      </c>
      <c r="B90" s="58"/>
      <c r="C90" s="27" t="s">
        <v>32</v>
      </c>
      <c r="D90" s="28" t="s">
        <v>33</v>
      </c>
      <c r="E90" s="28" t="s">
        <v>34</v>
      </c>
      <c r="F90" s="29" t="s">
        <v>35</v>
      </c>
      <c r="G90" s="29" t="s">
        <v>36</v>
      </c>
    </row>
    <row r="91" spans="1:7" ht="126">
      <c r="A91" s="30" t="s">
        <v>136</v>
      </c>
      <c r="B91" s="67"/>
      <c r="C91" s="57" t="s">
        <v>137</v>
      </c>
      <c r="D91" s="33" t="s">
        <v>117</v>
      </c>
      <c r="E91" s="53">
        <v>135</v>
      </c>
      <c r="F91" s="48"/>
      <c r="G91" s="49">
        <f>E91*F91</f>
        <v>0</v>
      </c>
    </row>
    <row r="92" spans="1:7" ht="113.45">
      <c r="A92" s="30" t="s">
        <v>136</v>
      </c>
      <c r="B92" s="67"/>
      <c r="C92" s="57" t="s">
        <v>138</v>
      </c>
      <c r="D92" s="33" t="s">
        <v>117</v>
      </c>
      <c r="E92" s="53">
        <v>105</v>
      </c>
      <c r="F92" s="48"/>
      <c r="G92" s="49">
        <f>E92*F92</f>
        <v>0</v>
      </c>
    </row>
    <row r="93" spans="1:7">
      <c r="A93" s="253"/>
      <c r="B93" s="253"/>
      <c r="C93" s="253"/>
      <c r="D93" s="254" t="s">
        <v>41</v>
      </c>
      <c r="E93" s="255"/>
      <c r="F93" s="75">
        <f>A89</f>
        <v>1.1000000000000001</v>
      </c>
      <c r="G93" s="40">
        <f>SUM(G91:G92)</f>
        <v>0</v>
      </c>
    </row>
    <row r="94" spans="1:7">
      <c r="A94" s="245"/>
      <c r="B94" s="245"/>
      <c r="C94" s="245"/>
      <c r="D94" s="245"/>
      <c r="E94" s="245"/>
      <c r="F94" s="245"/>
      <c r="G94" s="245"/>
    </row>
    <row r="95" spans="1:7">
      <c r="A95" s="23" t="s">
        <v>139</v>
      </c>
      <c r="B95" s="76"/>
      <c r="C95" s="247" t="s">
        <v>140</v>
      </c>
      <c r="D95" s="247"/>
      <c r="E95" s="247"/>
      <c r="F95" s="247"/>
      <c r="G95" s="248"/>
    </row>
    <row r="96" spans="1:7">
      <c r="A96" s="25" t="s">
        <v>31</v>
      </c>
      <c r="B96" s="58"/>
      <c r="C96" s="27" t="s">
        <v>32</v>
      </c>
      <c r="D96" s="28" t="s">
        <v>33</v>
      </c>
      <c r="E96" s="28" t="s">
        <v>34</v>
      </c>
      <c r="F96" s="29" t="s">
        <v>35</v>
      </c>
      <c r="G96" s="29" t="s">
        <v>36</v>
      </c>
    </row>
    <row r="97" spans="1:7" ht="163.9">
      <c r="A97" s="30" t="s">
        <v>141</v>
      </c>
      <c r="B97" s="67"/>
      <c r="C97" s="57" t="s">
        <v>142</v>
      </c>
      <c r="D97" s="33" t="s">
        <v>117</v>
      </c>
      <c r="E97" s="53">
        <v>29.5</v>
      </c>
      <c r="F97" s="48"/>
      <c r="G97" s="49">
        <f t="shared" ref="G97:G99" si="5">E97*F97</f>
        <v>0</v>
      </c>
    </row>
    <row r="98" spans="1:7" ht="163.9">
      <c r="A98" s="30" t="s">
        <v>143</v>
      </c>
      <c r="B98" s="67"/>
      <c r="C98" s="57" t="s">
        <v>144</v>
      </c>
      <c r="D98" s="33" t="s">
        <v>117</v>
      </c>
      <c r="E98" s="53">
        <v>96</v>
      </c>
      <c r="F98" s="48"/>
      <c r="G98" s="49">
        <f t="shared" si="5"/>
        <v>0</v>
      </c>
    </row>
    <row r="99" spans="1:7" ht="113.45">
      <c r="A99" s="30" t="s">
        <v>145</v>
      </c>
      <c r="B99" s="67"/>
      <c r="C99" s="57" t="s">
        <v>146</v>
      </c>
      <c r="D99" s="33" t="s">
        <v>147</v>
      </c>
      <c r="E99" s="53">
        <v>72</v>
      </c>
      <c r="F99" s="48"/>
      <c r="G99" s="49">
        <f t="shared" si="5"/>
        <v>0</v>
      </c>
    </row>
    <row r="100" spans="1:7">
      <c r="A100" s="253"/>
      <c r="B100" s="253"/>
      <c r="C100" s="253"/>
      <c r="D100" s="259" t="s">
        <v>41</v>
      </c>
      <c r="E100" s="260"/>
      <c r="F100" s="69" t="str">
        <f>A95</f>
        <v>1.11</v>
      </c>
      <c r="G100" s="70">
        <f>SUM(G97:G99)</f>
        <v>0</v>
      </c>
    </row>
    <row r="101" spans="1:7">
      <c r="A101" s="245"/>
      <c r="B101" s="245"/>
      <c r="C101" s="245"/>
      <c r="D101" s="245"/>
      <c r="E101" s="245"/>
      <c r="F101" s="245"/>
      <c r="G101" s="245"/>
    </row>
    <row r="102" spans="1:7">
      <c r="A102" s="23" t="s">
        <v>148</v>
      </c>
      <c r="B102" s="23"/>
      <c r="C102" s="247" t="s">
        <v>149</v>
      </c>
      <c r="D102" s="247"/>
      <c r="E102" s="247"/>
      <c r="F102" s="247"/>
      <c r="G102" s="248"/>
    </row>
    <row r="103" spans="1:7">
      <c r="A103" s="25" t="s">
        <v>31</v>
      </c>
      <c r="B103" s="58"/>
      <c r="C103" s="77" t="s">
        <v>32</v>
      </c>
      <c r="D103" s="28" t="s">
        <v>33</v>
      </c>
      <c r="E103" s="28" t="s">
        <v>34</v>
      </c>
      <c r="F103" s="29" t="s">
        <v>35</v>
      </c>
      <c r="G103" s="29" t="s">
        <v>36</v>
      </c>
    </row>
    <row r="104" spans="1:7">
      <c r="A104" s="78"/>
      <c r="B104" s="79"/>
      <c r="C104" s="261" t="s">
        <v>150</v>
      </c>
      <c r="D104" s="262"/>
      <c r="E104" s="262"/>
      <c r="F104" s="262"/>
      <c r="G104" s="263"/>
    </row>
    <row r="105" spans="1:7" ht="62.45">
      <c r="A105" s="80" t="s">
        <v>151</v>
      </c>
      <c r="B105" s="79"/>
      <c r="C105" s="32" t="s">
        <v>152</v>
      </c>
      <c r="D105" s="33" t="s">
        <v>153</v>
      </c>
      <c r="E105" s="53">
        <v>3</v>
      </c>
      <c r="F105" s="48"/>
      <c r="G105" s="49">
        <f t="shared" ref="G105" si="6">E105*F105</f>
        <v>0</v>
      </c>
    </row>
    <row r="106" spans="1:7">
      <c r="A106" s="78"/>
      <c r="B106" s="79"/>
      <c r="C106" s="261" t="s">
        <v>154</v>
      </c>
      <c r="D106" s="262"/>
      <c r="E106" s="262"/>
      <c r="F106" s="262"/>
      <c r="G106" s="263"/>
    </row>
    <row r="107" spans="1:7" ht="37.15">
      <c r="A107" s="30" t="s">
        <v>155</v>
      </c>
      <c r="B107" s="30"/>
      <c r="C107" s="81" t="s">
        <v>156</v>
      </c>
      <c r="D107" s="33" t="s">
        <v>153</v>
      </c>
      <c r="E107" s="53">
        <v>3</v>
      </c>
      <c r="F107" s="48"/>
      <c r="G107" s="49">
        <f t="shared" ref="G107:G111" si="7">E107*F107</f>
        <v>0</v>
      </c>
    </row>
    <row r="108" spans="1:7" ht="37.15">
      <c r="A108" s="30" t="s">
        <v>157</v>
      </c>
      <c r="B108" s="30"/>
      <c r="C108" s="81" t="s">
        <v>158</v>
      </c>
      <c r="D108" s="33" t="s">
        <v>153</v>
      </c>
      <c r="E108" s="53">
        <v>4</v>
      </c>
      <c r="F108" s="48"/>
      <c r="G108" s="49">
        <f t="shared" si="7"/>
        <v>0</v>
      </c>
    </row>
    <row r="109" spans="1:7" ht="37.15">
      <c r="A109" s="30" t="s">
        <v>159</v>
      </c>
      <c r="B109" s="30"/>
      <c r="C109" s="81" t="s">
        <v>160</v>
      </c>
      <c r="D109" s="33" t="s">
        <v>153</v>
      </c>
      <c r="E109" s="53">
        <v>4</v>
      </c>
      <c r="F109" s="48"/>
      <c r="G109" s="49">
        <f t="shared" si="7"/>
        <v>0</v>
      </c>
    </row>
    <row r="110" spans="1:7">
      <c r="A110" s="30"/>
      <c r="B110" s="30"/>
      <c r="C110" s="264" t="s">
        <v>161</v>
      </c>
      <c r="D110" s="265"/>
      <c r="E110" s="265"/>
      <c r="F110" s="265"/>
      <c r="G110" s="266"/>
    </row>
    <row r="111" spans="1:7" ht="37.15">
      <c r="A111" s="30" t="s">
        <v>162</v>
      </c>
      <c r="B111" s="30"/>
      <c r="C111" s="81" t="s">
        <v>163</v>
      </c>
      <c r="D111" s="33" t="s">
        <v>153</v>
      </c>
      <c r="E111" s="53">
        <v>1</v>
      </c>
      <c r="F111" s="48"/>
      <c r="G111" s="49">
        <f t="shared" si="7"/>
        <v>0</v>
      </c>
    </row>
    <row r="112" spans="1:7">
      <c r="A112" s="30"/>
      <c r="B112" s="36"/>
      <c r="C112" s="264" t="s">
        <v>164</v>
      </c>
      <c r="D112" s="265"/>
      <c r="E112" s="265"/>
      <c r="F112" s="265"/>
      <c r="G112" s="266"/>
    </row>
    <row r="113" spans="1:7" ht="37.15">
      <c r="A113" s="30" t="s">
        <v>165</v>
      </c>
      <c r="B113" s="36"/>
      <c r="C113" s="81" t="s">
        <v>166</v>
      </c>
      <c r="D113" s="33" t="s">
        <v>153</v>
      </c>
      <c r="E113" s="53">
        <v>4</v>
      </c>
      <c r="F113" s="48"/>
      <c r="G113" s="49">
        <f t="shared" ref="G113:G114" si="8">E113*F113</f>
        <v>0</v>
      </c>
    </row>
    <row r="114" spans="1:7" ht="49.9">
      <c r="A114" s="30" t="s">
        <v>167</v>
      </c>
      <c r="B114" s="36"/>
      <c r="C114" s="81" t="s">
        <v>168</v>
      </c>
      <c r="D114" s="33" t="s">
        <v>153</v>
      </c>
      <c r="E114" s="53">
        <v>2</v>
      </c>
      <c r="F114" s="48"/>
      <c r="G114" s="49">
        <f t="shared" si="8"/>
        <v>0</v>
      </c>
    </row>
    <row r="115" spans="1:7">
      <c r="A115" s="253"/>
      <c r="B115" s="253"/>
      <c r="C115" s="253"/>
      <c r="D115" s="254" t="s">
        <v>41</v>
      </c>
      <c r="E115" s="255"/>
      <c r="F115" s="75" t="str">
        <f>A102</f>
        <v>1.12</v>
      </c>
      <c r="G115" s="40">
        <f>G105+G107+G108+G109+G111+G113+G114</f>
        <v>0</v>
      </c>
    </row>
    <row r="116" spans="1:7">
      <c r="A116" s="245"/>
      <c r="B116" s="245"/>
      <c r="C116" s="245"/>
      <c r="D116" s="245"/>
      <c r="E116" s="245"/>
      <c r="F116" s="245"/>
      <c r="G116" s="245"/>
    </row>
    <row r="117" spans="1:7">
      <c r="A117" s="23" t="s">
        <v>169</v>
      </c>
      <c r="B117" s="23"/>
      <c r="C117" s="247" t="s">
        <v>170</v>
      </c>
      <c r="D117" s="247"/>
      <c r="E117" s="247"/>
      <c r="F117" s="247"/>
      <c r="G117" s="248"/>
    </row>
    <row r="118" spans="1:7">
      <c r="A118" s="25" t="s">
        <v>31</v>
      </c>
      <c r="B118" s="58"/>
      <c r="C118" s="27" t="s">
        <v>32</v>
      </c>
      <c r="D118" s="28" t="s">
        <v>33</v>
      </c>
      <c r="E118" s="28" t="s">
        <v>34</v>
      </c>
      <c r="F118" s="29" t="s">
        <v>35</v>
      </c>
      <c r="G118" s="29" t="s">
        <v>36</v>
      </c>
    </row>
    <row r="119" spans="1:7" ht="201.6">
      <c r="A119" s="30" t="s">
        <v>171</v>
      </c>
      <c r="B119" s="30" t="s">
        <v>172</v>
      </c>
      <c r="C119" s="82" t="s">
        <v>173</v>
      </c>
      <c r="D119" s="33" t="s">
        <v>117</v>
      </c>
      <c r="E119" s="34">
        <v>241.5</v>
      </c>
      <c r="F119" s="48"/>
      <c r="G119" s="49">
        <f t="shared" ref="G119:G121" si="9">E119*F119</f>
        <v>0</v>
      </c>
    </row>
    <row r="120" spans="1:7" ht="214.15">
      <c r="A120" s="30" t="s">
        <v>172</v>
      </c>
      <c r="B120" s="83"/>
      <c r="C120" s="82" t="s">
        <v>174</v>
      </c>
      <c r="D120" s="33" t="s">
        <v>117</v>
      </c>
      <c r="E120" s="34">
        <v>16.8</v>
      </c>
      <c r="F120" s="48"/>
      <c r="G120" s="49">
        <f t="shared" si="9"/>
        <v>0</v>
      </c>
    </row>
    <row r="121" spans="1:7" ht="88.15">
      <c r="A121" s="30" t="s">
        <v>175</v>
      </c>
      <c r="B121" s="83"/>
      <c r="C121" s="32" t="s">
        <v>176</v>
      </c>
      <c r="D121" s="33" t="s">
        <v>147</v>
      </c>
      <c r="E121" s="34">
        <v>18</v>
      </c>
      <c r="F121" s="48"/>
      <c r="G121" s="49">
        <f t="shared" si="9"/>
        <v>0</v>
      </c>
    </row>
    <row r="122" spans="1:7">
      <c r="A122" s="253"/>
      <c r="B122" s="253"/>
      <c r="C122" s="253"/>
      <c r="D122" s="254" t="s">
        <v>41</v>
      </c>
      <c r="E122" s="255"/>
      <c r="F122" s="75" t="str">
        <f>A117</f>
        <v>1.13</v>
      </c>
      <c r="G122" s="40">
        <f>SUM(G119:G121)</f>
        <v>0</v>
      </c>
    </row>
    <row r="123" spans="1:7">
      <c r="A123" s="245"/>
      <c r="B123" s="245"/>
      <c r="C123" s="245"/>
      <c r="D123" s="245"/>
      <c r="E123" s="245"/>
      <c r="F123" s="245"/>
      <c r="G123" s="245"/>
    </row>
    <row r="124" spans="1:7">
      <c r="A124" s="23" t="s">
        <v>177</v>
      </c>
      <c r="B124" s="23"/>
      <c r="C124" s="247" t="s">
        <v>178</v>
      </c>
      <c r="D124" s="247"/>
      <c r="E124" s="247"/>
      <c r="F124" s="247"/>
      <c r="G124" s="248"/>
    </row>
    <row r="125" spans="1:7">
      <c r="A125" s="25" t="s">
        <v>31</v>
      </c>
      <c r="B125" s="58"/>
      <c r="C125" s="27" t="s">
        <v>32</v>
      </c>
      <c r="D125" s="28" t="s">
        <v>33</v>
      </c>
      <c r="E125" s="28" t="s">
        <v>34</v>
      </c>
      <c r="F125" s="29" t="s">
        <v>35</v>
      </c>
      <c r="G125" s="29" t="s">
        <v>36</v>
      </c>
    </row>
    <row r="126" spans="1:7">
      <c r="A126" s="30" t="s">
        <v>179</v>
      </c>
      <c r="B126" s="83"/>
      <c r="C126" s="256" t="s">
        <v>180</v>
      </c>
      <c r="D126" s="256"/>
      <c r="E126" s="256"/>
      <c r="F126" s="256"/>
      <c r="G126" s="257"/>
    </row>
    <row r="127" spans="1:7" ht="25.15">
      <c r="A127" s="30" t="s">
        <v>151</v>
      </c>
      <c r="B127" s="67"/>
      <c r="C127" s="57" t="s">
        <v>181</v>
      </c>
      <c r="D127" s="33" t="s">
        <v>56</v>
      </c>
      <c r="E127" s="53">
        <v>6.5</v>
      </c>
      <c r="F127" s="48"/>
      <c r="G127" s="49">
        <f t="shared" ref="G127:G136" si="10">E127*F127</f>
        <v>0</v>
      </c>
    </row>
    <row r="128" spans="1:7">
      <c r="A128" s="30" t="s">
        <v>155</v>
      </c>
      <c r="B128" s="67"/>
      <c r="C128" s="57" t="s">
        <v>182</v>
      </c>
      <c r="D128" s="33" t="s">
        <v>134</v>
      </c>
      <c r="E128" s="53">
        <v>180</v>
      </c>
      <c r="F128" s="48"/>
      <c r="G128" s="49">
        <f t="shared" si="10"/>
        <v>0</v>
      </c>
    </row>
    <row r="129" spans="1:7" ht="37.9">
      <c r="A129" s="30" t="s">
        <v>157</v>
      </c>
      <c r="B129" s="67"/>
      <c r="C129" s="57" t="s">
        <v>183</v>
      </c>
      <c r="D129" s="33" t="s">
        <v>117</v>
      </c>
      <c r="E129" s="53">
        <v>172</v>
      </c>
      <c r="F129" s="48"/>
      <c r="G129" s="49">
        <f t="shared" si="10"/>
        <v>0</v>
      </c>
    </row>
    <row r="130" spans="1:7">
      <c r="A130" s="30" t="s">
        <v>184</v>
      </c>
      <c r="B130" s="67"/>
      <c r="C130" s="258" t="s">
        <v>185</v>
      </c>
      <c r="D130" s="256"/>
      <c r="E130" s="256"/>
      <c r="F130" s="256"/>
      <c r="G130" s="257"/>
    </row>
    <row r="131" spans="1:7" ht="37.9">
      <c r="A131" s="30" t="s">
        <v>151</v>
      </c>
      <c r="B131" s="67"/>
      <c r="C131" s="57" t="s">
        <v>186</v>
      </c>
      <c r="D131" s="33" t="s">
        <v>134</v>
      </c>
      <c r="E131" s="53">
        <v>20</v>
      </c>
      <c r="F131" s="48"/>
      <c r="G131" s="49">
        <f t="shared" si="10"/>
        <v>0</v>
      </c>
    </row>
    <row r="132" spans="1:7" ht="50.45">
      <c r="A132" s="30" t="s">
        <v>155</v>
      </c>
      <c r="B132" s="67"/>
      <c r="C132" s="57" t="s">
        <v>187</v>
      </c>
      <c r="D132" s="33" t="s">
        <v>134</v>
      </c>
      <c r="E132" s="53">
        <v>20</v>
      </c>
      <c r="F132" s="48"/>
      <c r="G132" s="49">
        <f t="shared" si="10"/>
        <v>0</v>
      </c>
    </row>
    <row r="133" spans="1:7" ht="25.15">
      <c r="A133" s="30" t="s">
        <v>157</v>
      </c>
      <c r="B133" s="67"/>
      <c r="C133" s="57" t="s">
        <v>188</v>
      </c>
      <c r="D133" s="33" t="s">
        <v>134</v>
      </c>
      <c r="E133" s="53">
        <v>20</v>
      </c>
      <c r="F133" s="48"/>
      <c r="G133" s="49">
        <f t="shared" si="10"/>
        <v>0</v>
      </c>
    </row>
    <row r="134" spans="1:7" ht="113.45">
      <c r="A134" s="30" t="s">
        <v>159</v>
      </c>
      <c r="B134" s="67"/>
      <c r="C134" s="57" t="s">
        <v>189</v>
      </c>
      <c r="D134" s="33" t="s">
        <v>134</v>
      </c>
      <c r="E134" s="53">
        <v>30</v>
      </c>
      <c r="F134" s="48"/>
      <c r="G134" s="49">
        <f t="shared" si="10"/>
        <v>0</v>
      </c>
    </row>
    <row r="135" spans="1:7" ht="25.15">
      <c r="A135" s="30" t="s">
        <v>162</v>
      </c>
      <c r="B135" s="67"/>
      <c r="C135" s="57" t="s">
        <v>190</v>
      </c>
      <c r="D135" s="33" t="s">
        <v>117</v>
      </c>
      <c r="E135" s="53">
        <v>15</v>
      </c>
      <c r="F135" s="48"/>
      <c r="G135" s="49">
        <f t="shared" si="10"/>
        <v>0</v>
      </c>
    </row>
    <row r="136" spans="1:7" ht="100.9">
      <c r="A136" s="30" t="s">
        <v>165</v>
      </c>
      <c r="B136" s="67"/>
      <c r="C136" s="57" t="s">
        <v>191</v>
      </c>
      <c r="D136" s="33" t="s">
        <v>117</v>
      </c>
      <c r="E136" s="53">
        <v>15</v>
      </c>
      <c r="F136" s="48"/>
      <c r="G136" s="49">
        <f t="shared" si="10"/>
        <v>0</v>
      </c>
    </row>
    <row r="137" spans="1:7">
      <c r="A137" s="253"/>
      <c r="B137" s="253"/>
      <c r="C137" s="253"/>
      <c r="D137" s="259" t="s">
        <v>41</v>
      </c>
      <c r="E137" s="260"/>
      <c r="F137" s="69" t="str">
        <f>A124</f>
        <v>1.14</v>
      </c>
      <c r="G137" s="40">
        <f>G136+G135+G134+G133+G132+G131+G129+G128+G127</f>
        <v>0</v>
      </c>
    </row>
    <row r="138" spans="1:7">
      <c r="A138" s="245"/>
      <c r="B138" s="245"/>
      <c r="C138" s="245"/>
      <c r="D138" s="245"/>
      <c r="E138" s="245"/>
      <c r="F138" s="245"/>
      <c r="G138" s="245"/>
    </row>
    <row r="139" spans="1:7">
      <c r="A139" s="23" t="s">
        <v>192</v>
      </c>
      <c r="B139" s="23"/>
      <c r="C139" s="247" t="s">
        <v>193</v>
      </c>
      <c r="D139" s="247"/>
      <c r="E139" s="247"/>
      <c r="F139" s="247"/>
      <c r="G139" s="248"/>
    </row>
    <row r="140" spans="1:7">
      <c r="A140" s="25" t="s">
        <v>31</v>
      </c>
      <c r="B140" s="58"/>
      <c r="C140" s="27" t="s">
        <v>32</v>
      </c>
      <c r="D140" s="65" t="s">
        <v>33</v>
      </c>
      <c r="E140" s="65" t="s">
        <v>34</v>
      </c>
      <c r="F140" s="66" t="s">
        <v>35</v>
      </c>
      <c r="G140" s="66" t="s">
        <v>107</v>
      </c>
    </row>
    <row r="141" spans="1:7" ht="113.45">
      <c r="A141" s="30" t="s">
        <v>194</v>
      </c>
      <c r="B141" s="67"/>
      <c r="C141" s="57" t="s">
        <v>195</v>
      </c>
      <c r="D141" s="33" t="s">
        <v>147</v>
      </c>
      <c r="E141" s="53">
        <v>40</v>
      </c>
      <c r="F141" s="48"/>
      <c r="G141" s="49">
        <f t="shared" ref="G141:G145" si="11">E141*F141</f>
        <v>0</v>
      </c>
    </row>
    <row r="142" spans="1:7" ht="63">
      <c r="A142" s="30" t="s">
        <v>196</v>
      </c>
      <c r="B142" s="67"/>
      <c r="C142" s="57" t="s">
        <v>197</v>
      </c>
      <c r="D142" s="33" t="s">
        <v>117</v>
      </c>
      <c r="E142" s="47">
        <v>350</v>
      </c>
      <c r="F142" s="48"/>
      <c r="G142" s="49">
        <f>E142*F142</f>
        <v>0</v>
      </c>
    </row>
    <row r="143" spans="1:7" ht="50.45">
      <c r="A143" s="30" t="s">
        <v>198</v>
      </c>
      <c r="B143" s="67"/>
      <c r="C143" s="84" t="s">
        <v>199</v>
      </c>
      <c r="D143" s="33" t="s">
        <v>38</v>
      </c>
      <c r="E143" s="47">
        <v>1</v>
      </c>
      <c r="F143" s="48"/>
      <c r="G143" s="49">
        <f t="shared" si="11"/>
        <v>0</v>
      </c>
    </row>
    <row r="144" spans="1:7">
      <c r="A144" s="30" t="s">
        <v>200</v>
      </c>
      <c r="B144" s="67"/>
      <c r="C144" s="57"/>
      <c r="D144" s="33"/>
      <c r="E144" s="53"/>
      <c r="F144" s="48"/>
      <c r="G144" s="49">
        <f t="shared" si="11"/>
        <v>0</v>
      </c>
    </row>
    <row r="145" spans="1:7">
      <c r="A145" s="30" t="s">
        <v>201</v>
      </c>
      <c r="B145" s="59"/>
      <c r="C145" s="85"/>
      <c r="D145" s="86"/>
      <c r="E145" s="87"/>
      <c r="F145" s="88"/>
      <c r="G145" s="89">
        <f t="shared" si="11"/>
        <v>0</v>
      </c>
    </row>
    <row r="146" spans="1:7" ht="37.9">
      <c r="A146" s="30" t="s">
        <v>202</v>
      </c>
      <c r="B146" s="30"/>
      <c r="C146" s="81" t="s">
        <v>203</v>
      </c>
      <c r="D146" s="33" t="s">
        <v>204</v>
      </c>
      <c r="E146" s="53">
        <v>1</v>
      </c>
      <c r="F146" s="48"/>
      <c r="G146" s="49">
        <f>F146*E146</f>
        <v>0</v>
      </c>
    </row>
    <row r="147" spans="1:7" ht="25.15">
      <c r="A147" s="90" t="s">
        <v>205</v>
      </c>
      <c r="B147" s="30"/>
      <c r="C147" s="81" t="s">
        <v>206</v>
      </c>
      <c r="D147" s="33" t="s">
        <v>117</v>
      </c>
      <c r="E147" s="53">
        <v>45</v>
      </c>
      <c r="F147" s="48"/>
      <c r="G147" s="49">
        <f>E147*F147</f>
        <v>0</v>
      </c>
    </row>
    <row r="148" spans="1:7">
      <c r="A148" s="249" t="s">
        <v>207</v>
      </c>
      <c r="B148" s="30"/>
      <c r="C148" s="251" t="s">
        <v>208</v>
      </c>
      <c r="D148" s="252"/>
      <c r="E148" s="252"/>
      <c r="F148" s="252"/>
      <c r="G148" s="252"/>
    </row>
    <row r="149" spans="1:7" ht="126">
      <c r="A149" s="250"/>
      <c r="B149" s="30"/>
      <c r="C149" s="91" t="s">
        <v>209</v>
      </c>
      <c r="D149" s="33" t="s">
        <v>210</v>
      </c>
      <c r="E149" s="47">
        <v>1</v>
      </c>
      <c r="F149" s="48"/>
      <c r="G149" s="49">
        <f>F149*E149</f>
        <v>0</v>
      </c>
    </row>
    <row r="150" spans="1:7">
      <c r="A150" s="253"/>
      <c r="B150" s="253"/>
      <c r="C150" s="253"/>
      <c r="D150" s="254" t="s">
        <v>41</v>
      </c>
      <c r="E150" s="255"/>
      <c r="F150" s="63" t="str">
        <f>A139</f>
        <v>1.15</v>
      </c>
      <c r="G150" s="92">
        <f>SUM(G141:G149)</f>
        <v>0</v>
      </c>
    </row>
    <row r="151" spans="1:7">
      <c r="A151" s="50"/>
      <c r="B151" s="50"/>
      <c r="C151" s="50"/>
      <c r="D151" s="93"/>
      <c r="E151" s="93"/>
      <c r="F151" s="94"/>
      <c r="G151" s="95"/>
    </row>
    <row r="152" spans="1:7">
      <c r="A152" s="245"/>
      <c r="B152" s="245"/>
      <c r="C152" s="245"/>
      <c r="D152" s="245"/>
      <c r="E152" s="245"/>
      <c r="F152" s="245"/>
      <c r="G152" s="245"/>
    </row>
    <row r="153" spans="1:7">
      <c r="A153" s="96"/>
      <c r="B153" s="97"/>
      <c r="C153" s="244" t="s">
        <v>211</v>
      </c>
      <c r="D153" s="244"/>
      <c r="E153" s="244"/>
      <c r="F153" s="244"/>
      <c r="G153" s="246"/>
    </row>
    <row r="154" spans="1:7">
      <c r="A154" s="98" t="s">
        <v>29</v>
      </c>
      <c r="B154" s="98"/>
      <c r="C154" s="243" t="str">
        <f>C5</f>
        <v>DEMOLITION WORKS</v>
      </c>
      <c r="D154" s="243"/>
      <c r="E154" s="243"/>
      <c r="F154" s="243"/>
      <c r="G154" s="99">
        <f>G9</f>
        <v>0</v>
      </c>
    </row>
    <row r="155" spans="1:7">
      <c r="A155" s="100" t="s">
        <v>42</v>
      </c>
      <c r="B155" s="100"/>
      <c r="C155" s="243" t="str">
        <f>C11</f>
        <v>PREPARATORY WORKS</v>
      </c>
      <c r="D155" s="243"/>
      <c r="E155" s="243"/>
      <c r="F155" s="243"/>
      <c r="G155" s="99">
        <f>G17</f>
        <v>0</v>
      </c>
    </row>
    <row r="156" spans="1:7">
      <c r="A156" s="100" t="s">
        <v>52</v>
      </c>
      <c r="B156" s="100"/>
      <c r="C156" s="243" t="str">
        <f>C19</f>
        <v xml:space="preserve">EARTH AND GRAVEL WORKS  </v>
      </c>
      <c r="D156" s="243"/>
      <c r="E156" s="243"/>
      <c r="F156" s="243"/>
      <c r="G156" s="99">
        <f>G33</f>
        <v>0</v>
      </c>
    </row>
    <row r="157" spans="1:7">
      <c r="A157" s="100" t="s">
        <v>73</v>
      </c>
      <c r="B157" s="100"/>
      <c r="C157" s="243" t="str">
        <f>C35</f>
        <v>CONCRETE WORKS</v>
      </c>
      <c r="D157" s="243"/>
      <c r="E157" s="243"/>
      <c r="F157" s="243"/>
      <c r="G157" s="99">
        <f>G46</f>
        <v>0</v>
      </c>
    </row>
    <row r="158" spans="1:7">
      <c r="A158" s="98" t="s">
        <v>91</v>
      </c>
      <c r="B158" s="100"/>
      <c r="C158" s="243" t="str">
        <f>C48</f>
        <v>ARMAMENT WORKS</v>
      </c>
      <c r="D158" s="243"/>
      <c r="E158" s="243"/>
      <c r="F158" s="243"/>
      <c r="G158" s="99">
        <f>G67</f>
        <v>0</v>
      </c>
    </row>
    <row r="159" spans="1:7">
      <c r="A159" s="100" t="s">
        <v>212</v>
      </c>
      <c r="B159" s="100"/>
      <c r="C159" s="243" t="str">
        <f>C62</f>
        <v>MASONRY WORKS</v>
      </c>
      <c r="D159" s="243"/>
      <c r="E159" s="243"/>
      <c r="F159" s="243"/>
      <c r="G159" s="99">
        <f>G67</f>
        <v>0</v>
      </c>
    </row>
    <row r="160" spans="1:7">
      <c r="A160" s="100" t="s">
        <v>213</v>
      </c>
      <c r="B160" s="100"/>
      <c r="C160" s="243" t="str">
        <f>C69</f>
        <v>PLASTERING WORKS</v>
      </c>
      <c r="D160" s="243"/>
      <c r="E160" s="243"/>
      <c r="F160" s="243"/>
      <c r="G160" s="99">
        <f>G73</f>
        <v>0</v>
      </c>
    </row>
    <row r="161" spans="1:7">
      <c r="A161" s="100" t="s">
        <v>214</v>
      </c>
      <c r="B161" s="100"/>
      <c r="C161" s="243" t="str">
        <f>C75</f>
        <v>DYEING WORKS</v>
      </c>
      <c r="D161" s="243"/>
      <c r="E161" s="243"/>
      <c r="F161" s="243"/>
      <c r="G161" s="99">
        <f>G79</f>
        <v>0</v>
      </c>
    </row>
    <row r="162" spans="1:7">
      <c r="A162" s="98" t="s">
        <v>215</v>
      </c>
      <c r="B162" s="100"/>
      <c r="C162" s="243" t="str">
        <f>C81</f>
        <v>WORKS OF INSULATION, LEVELING AND FLOOR COATINGS</v>
      </c>
      <c r="D162" s="243"/>
      <c r="E162" s="243"/>
      <c r="F162" s="243"/>
      <c r="G162" s="99">
        <f>G87</f>
        <v>0</v>
      </c>
    </row>
    <row r="163" spans="1:7">
      <c r="A163" s="100" t="s">
        <v>216</v>
      </c>
      <c r="B163" s="100"/>
      <c r="C163" s="243" t="str">
        <f>C89</f>
        <v>WATERPROOFING WORKS</v>
      </c>
      <c r="D163" s="243"/>
      <c r="E163" s="243"/>
      <c r="F163" s="243"/>
      <c r="G163" s="99">
        <f>G100</f>
        <v>0</v>
      </c>
    </row>
    <row r="164" spans="1:7">
      <c r="A164" s="100" t="s">
        <v>139</v>
      </c>
      <c r="B164" s="100"/>
      <c r="C164" s="243" t="str">
        <f>C95</f>
        <v>CERAMIC TILES WORKS | GRANITE | quartz</v>
      </c>
      <c r="D164" s="243"/>
      <c r="E164" s="243"/>
      <c r="F164" s="243"/>
      <c r="G164" s="99">
        <f>G100</f>
        <v>0</v>
      </c>
    </row>
    <row r="165" spans="1:7">
      <c r="A165" s="100" t="s">
        <v>148</v>
      </c>
      <c r="B165" s="100"/>
      <c r="C165" s="243" t="str">
        <f>C102</f>
        <v>CARPENTRY WORK | DOORS AND WINDOWS</v>
      </c>
      <c r="D165" s="243"/>
      <c r="E165" s="243"/>
      <c r="F165" s="243"/>
      <c r="G165" s="99">
        <f>G115</f>
        <v>0</v>
      </c>
    </row>
    <row r="166" spans="1:7">
      <c r="A166" s="98" t="s">
        <v>169</v>
      </c>
      <c r="B166" s="100"/>
      <c r="C166" s="243" t="str">
        <f>C117</f>
        <v>FACADE WORKS</v>
      </c>
      <c r="D166" s="243"/>
      <c r="E166" s="243"/>
      <c r="F166" s="243"/>
      <c r="G166" s="99">
        <f>G122</f>
        <v>0</v>
      </c>
    </row>
    <row r="167" spans="1:7">
      <c r="A167" s="100" t="s">
        <v>177</v>
      </c>
      <c r="B167" s="100"/>
      <c r="C167" s="243" t="str">
        <f>C124</f>
        <v>ROOF AND SHEET METAL WORKS</v>
      </c>
      <c r="D167" s="243"/>
      <c r="E167" s="243"/>
      <c r="F167" s="243"/>
      <c r="G167" s="99">
        <f>G137</f>
        <v>0</v>
      </c>
    </row>
    <row r="168" spans="1:7">
      <c r="A168" s="100" t="s">
        <v>192</v>
      </c>
      <c r="B168" s="100"/>
      <c r="C168" s="243" t="str">
        <f>C139</f>
        <v>MISCELLANEOUS WORKS</v>
      </c>
      <c r="D168" s="243"/>
      <c r="E168" s="243"/>
      <c r="F168" s="243"/>
      <c r="G168" s="99">
        <f>G150</f>
        <v>0</v>
      </c>
    </row>
    <row r="169" spans="1:7">
      <c r="A169" s="96"/>
      <c r="B169" s="97"/>
      <c r="C169" s="244" t="str">
        <f>C4</f>
        <v>CONSTRUCTION WORKS</v>
      </c>
      <c r="D169" s="244"/>
      <c r="E169" s="244"/>
      <c r="F169" s="101" t="s">
        <v>217</v>
      </c>
      <c r="G169" s="102">
        <f>SUM(G154:G168)</f>
        <v>0</v>
      </c>
    </row>
  </sheetData>
  <mergeCells count="88">
    <mergeCell ref="A87:C87"/>
    <mergeCell ref="D87:E87"/>
    <mergeCell ref="C75:G75"/>
    <mergeCell ref="A79:C79"/>
    <mergeCell ref="D79:E79"/>
    <mergeCell ref="A80:G80"/>
    <mergeCell ref="C81:G81"/>
    <mergeCell ref="C48:G48"/>
    <mergeCell ref="C50:G50"/>
    <mergeCell ref="E51:E54"/>
    <mergeCell ref="F51:F54"/>
    <mergeCell ref="A74:G74"/>
    <mergeCell ref="C4:G4"/>
    <mergeCell ref="C5:G5"/>
    <mergeCell ref="D9:E9"/>
    <mergeCell ref="C11:G11"/>
    <mergeCell ref="A17:C17"/>
    <mergeCell ref="D17:E17"/>
    <mergeCell ref="A18:G18"/>
    <mergeCell ref="C19:G19"/>
    <mergeCell ref="A33:C33"/>
    <mergeCell ref="D33:E33"/>
    <mergeCell ref="A34:G34"/>
    <mergeCell ref="C35:G35"/>
    <mergeCell ref="C37:G37"/>
    <mergeCell ref="A46:C46"/>
    <mergeCell ref="D46:E46"/>
    <mergeCell ref="A47:G47"/>
    <mergeCell ref="G51:G54"/>
    <mergeCell ref="A60:C60"/>
    <mergeCell ref="D60:E60"/>
    <mergeCell ref="A61:G61"/>
    <mergeCell ref="C62:G62"/>
    <mergeCell ref="A67:C67"/>
    <mergeCell ref="D67:E67"/>
    <mergeCell ref="A68:G68"/>
    <mergeCell ref="C69:G69"/>
    <mergeCell ref="A73:C73"/>
    <mergeCell ref="D73:E73"/>
    <mergeCell ref="C89:G89"/>
    <mergeCell ref="A93:C93"/>
    <mergeCell ref="D93:E93"/>
    <mergeCell ref="A94:G94"/>
    <mergeCell ref="C95:G95"/>
    <mergeCell ref="A100:C100"/>
    <mergeCell ref="D100:E100"/>
    <mergeCell ref="A101:G101"/>
    <mergeCell ref="C102:G102"/>
    <mergeCell ref="C104:G104"/>
    <mergeCell ref="C106:G106"/>
    <mergeCell ref="C110:G110"/>
    <mergeCell ref="C112:G112"/>
    <mergeCell ref="A115:C115"/>
    <mergeCell ref="D115:E115"/>
    <mergeCell ref="A116:G116"/>
    <mergeCell ref="C117:G117"/>
    <mergeCell ref="A122:C122"/>
    <mergeCell ref="D122:E122"/>
    <mergeCell ref="A123:G123"/>
    <mergeCell ref="C124:G124"/>
    <mergeCell ref="C126:G126"/>
    <mergeCell ref="C130:G130"/>
    <mergeCell ref="A137:C137"/>
    <mergeCell ref="D137:E137"/>
    <mergeCell ref="A138:G138"/>
    <mergeCell ref="C139:G139"/>
    <mergeCell ref="A148:A149"/>
    <mergeCell ref="C148:G148"/>
    <mergeCell ref="A150:C150"/>
    <mergeCell ref="D150:E150"/>
    <mergeCell ref="A152:G152"/>
    <mergeCell ref="C153:G153"/>
    <mergeCell ref="C154:F154"/>
    <mergeCell ref="C155:F155"/>
    <mergeCell ref="C156:F156"/>
    <mergeCell ref="C157:F157"/>
    <mergeCell ref="C158:F158"/>
    <mergeCell ref="C159:F159"/>
    <mergeCell ref="C160:F160"/>
    <mergeCell ref="C161:F161"/>
    <mergeCell ref="C167:F167"/>
    <mergeCell ref="C168:F168"/>
    <mergeCell ref="C169:E169"/>
    <mergeCell ref="C162:F162"/>
    <mergeCell ref="C163:F163"/>
    <mergeCell ref="C164:F164"/>
    <mergeCell ref="C165:F165"/>
    <mergeCell ref="C166:F166"/>
  </mergeCell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14EC12-858D-493B-BD55-1B3C92F3C6EF}">
  <dimension ref="A3:G137"/>
  <sheetViews>
    <sheetView topLeftCell="A124" workbookViewId="0">
      <selection activeCell="A9" sqref="A9:XFD136"/>
    </sheetView>
  </sheetViews>
  <sheetFormatPr defaultColWidth="8.85546875" defaultRowHeight="14.45"/>
  <cols>
    <col min="2" max="2" width="6.5703125" customWidth="1"/>
    <col min="3" max="3" width="73.42578125" customWidth="1"/>
  </cols>
  <sheetData>
    <row r="3" spans="1:7" ht="19.5">
      <c r="A3" s="297" t="s">
        <v>218</v>
      </c>
      <c r="B3" s="298"/>
      <c r="C3" s="298"/>
      <c r="D3" s="298"/>
      <c r="E3" s="298"/>
      <c r="F3" s="298"/>
      <c r="G3" s="299"/>
    </row>
    <row r="4" spans="1:7">
      <c r="A4" s="119"/>
      <c r="B4" s="119"/>
      <c r="C4" s="120"/>
      <c r="D4" s="120"/>
      <c r="E4" s="120"/>
      <c r="F4" s="121"/>
      <c r="G4" s="122"/>
    </row>
    <row r="5" spans="1:7" ht="87" customHeight="1">
      <c r="A5" s="123"/>
      <c r="B5" s="123"/>
      <c r="C5" s="300" t="s">
        <v>219</v>
      </c>
      <c r="D5" s="301"/>
      <c r="E5" s="301"/>
      <c r="F5" s="302"/>
      <c r="G5" s="124"/>
    </row>
    <row r="6" spans="1:7">
      <c r="A6" s="125" t="s">
        <v>31</v>
      </c>
      <c r="B6" s="125"/>
      <c r="C6" s="125" t="s">
        <v>220</v>
      </c>
      <c r="D6" s="125" t="s">
        <v>221</v>
      </c>
      <c r="E6" s="125" t="s">
        <v>222</v>
      </c>
      <c r="F6" s="125" t="s">
        <v>223</v>
      </c>
      <c r="G6" s="125" t="s">
        <v>224</v>
      </c>
    </row>
    <row r="7" spans="1:7">
      <c r="A7" s="96" t="s">
        <v>225</v>
      </c>
      <c r="B7" s="96"/>
      <c r="C7" s="96" t="s">
        <v>226</v>
      </c>
      <c r="D7" s="96"/>
      <c r="E7" s="96"/>
      <c r="F7" s="96"/>
      <c r="G7" s="96"/>
    </row>
    <row r="8" spans="1:7">
      <c r="A8" s="96" t="s">
        <v>227</v>
      </c>
      <c r="B8" s="96"/>
      <c r="C8" s="96" t="s">
        <v>228</v>
      </c>
      <c r="D8" s="96"/>
      <c r="E8" s="96"/>
      <c r="F8" s="96"/>
      <c r="G8" s="96"/>
    </row>
    <row r="9" spans="1:7" ht="117.6">
      <c r="A9" s="126"/>
      <c r="B9" s="127"/>
      <c r="C9" s="128" t="s">
        <v>229</v>
      </c>
      <c r="D9" s="129"/>
      <c r="E9" s="129"/>
      <c r="F9" s="130"/>
      <c r="G9" s="130"/>
    </row>
    <row r="10" spans="1:7" ht="14.65">
      <c r="A10" s="131">
        <v>1.1000000000000001</v>
      </c>
      <c r="B10" s="127"/>
      <c r="C10" s="128" t="s">
        <v>230</v>
      </c>
      <c r="D10" s="131" t="s">
        <v>231</v>
      </c>
      <c r="E10" s="132">
        <v>20</v>
      </c>
      <c r="F10" s="132"/>
      <c r="G10" s="132">
        <f>E10*F10</f>
        <v>0</v>
      </c>
    </row>
    <row r="11" spans="1:7" ht="14.65">
      <c r="A11" s="131">
        <v>1.2</v>
      </c>
      <c r="B11" s="127"/>
      <c r="C11" s="128" t="s">
        <v>232</v>
      </c>
      <c r="D11" s="131" t="s">
        <v>231</v>
      </c>
      <c r="E11" s="132">
        <v>16</v>
      </c>
      <c r="F11" s="132"/>
      <c r="G11" s="132">
        <f>E11*F11</f>
        <v>0</v>
      </c>
    </row>
    <row r="12" spans="1:7" ht="14.65">
      <c r="A12" s="131">
        <v>1.4</v>
      </c>
      <c r="B12" s="127"/>
      <c r="C12" s="128" t="s">
        <v>233</v>
      </c>
      <c r="D12" s="131" t="s">
        <v>231</v>
      </c>
      <c r="E12" s="132">
        <v>50</v>
      </c>
      <c r="F12" s="132"/>
      <c r="G12" s="132">
        <f>F12*E12</f>
        <v>0</v>
      </c>
    </row>
    <row r="13" spans="1:7" ht="14.65">
      <c r="A13" s="131">
        <v>1.5</v>
      </c>
      <c r="B13" s="127"/>
      <c r="C13" s="128" t="s">
        <v>234</v>
      </c>
      <c r="D13" s="131" t="s">
        <v>231</v>
      </c>
      <c r="E13" s="132">
        <v>25</v>
      </c>
      <c r="F13" s="132"/>
      <c r="G13" s="132">
        <f>E13*F13</f>
        <v>0</v>
      </c>
    </row>
    <row r="14" spans="1:7" ht="73.5">
      <c r="A14" s="131">
        <v>1.7</v>
      </c>
      <c r="B14" s="127"/>
      <c r="C14" s="128" t="s">
        <v>235</v>
      </c>
      <c r="D14" s="131" t="s">
        <v>153</v>
      </c>
      <c r="E14" s="132">
        <v>1</v>
      </c>
      <c r="F14" s="132"/>
      <c r="G14" s="132">
        <f>F14*E14</f>
        <v>0</v>
      </c>
    </row>
    <row r="15" spans="1:7" ht="14.65">
      <c r="A15" s="131">
        <v>1.8</v>
      </c>
      <c r="B15" s="127"/>
      <c r="C15" s="128" t="s">
        <v>236</v>
      </c>
      <c r="D15" s="131" t="s">
        <v>153</v>
      </c>
      <c r="E15" s="132">
        <v>16</v>
      </c>
      <c r="F15" s="132"/>
      <c r="G15" s="132">
        <f t="shared" ref="G15:G24" si="0">E15*F15</f>
        <v>0</v>
      </c>
    </row>
    <row r="16" spans="1:7" ht="14.65">
      <c r="A16" s="131">
        <v>1.9</v>
      </c>
      <c r="B16" s="127"/>
      <c r="C16" s="128" t="s">
        <v>237</v>
      </c>
      <c r="D16" s="131" t="s">
        <v>153</v>
      </c>
      <c r="E16" s="132">
        <v>16</v>
      </c>
      <c r="F16" s="132"/>
      <c r="G16" s="132">
        <f t="shared" si="0"/>
        <v>0</v>
      </c>
    </row>
    <row r="17" spans="1:7" ht="14.65">
      <c r="A17" s="131">
        <v>1.1000000000000001</v>
      </c>
      <c r="B17" s="127"/>
      <c r="C17" s="128" t="s">
        <v>238</v>
      </c>
      <c r="D17" s="131" t="s">
        <v>153</v>
      </c>
      <c r="E17" s="132">
        <v>4</v>
      </c>
      <c r="F17" s="132"/>
      <c r="G17" s="132">
        <f t="shared" si="0"/>
        <v>0</v>
      </c>
    </row>
    <row r="18" spans="1:7" ht="14.65">
      <c r="A18" s="131">
        <v>1.1100000000000001</v>
      </c>
      <c r="B18" s="127"/>
      <c r="C18" s="133" t="s">
        <v>239</v>
      </c>
      <c r="D18" s="134" t="s">
        <v>153</v>
      </c>
      <c r="E18" s="135">
        <v>4</v>
      </c>
      <c r="F18" s="135"/>
      <c r="G18" s="135">
        <f t="shared" si="0"/>
        <v>0</v>
      </c>
    </row>
    <row r="19" spans="1:7" ht="29.45">
      <c r="A19" s="131">
        <v>1.1200000000000001</v>
      </c>
      <c r="B19" s="127"/>
      <c r="C19" s="128" t="s">
        <v>240</v>
      </c>
      <c r="D19" s="131" t="s">
        <v>153</v>
      </c>
      <c r="E19" s="132">
        <v>16</v>
      </c>
      <c r="F19" s="132"/>
      <c r="G19" s="132">
        <f t="shared" si="0"/>
        <v>0</v>
      </c>
    </row>
    <row r="20" spans="1:7" ht="29.45">
      <c r="A20" s="131">
        <v>1.1299999999999999</v>
      </c>
      <c r="B20" s="127"/>
      <c r="C20" s="128" t="s">
        <v>241</v>
      </c>
      <c r="D20" s="131" t="s">
        <v>153</v>
      </c>
      <c r="E20" s="132">
        <v>16</v>
      </c>
      <c r="F20" s="132"/>
      <c r="G20" s="132">
        <f t="shared" si="0"/>
        <v>0</v>
      </c>
    </row>
    <row r="21" spans="1:7" ht="14.65">
      <c r="A21" s="131">
        <v>1.1399999999999999</v>
      </c>
      <c r="B21" s="127"/>
      <c r="C21" s="128" t="s">
        <v>242</v>
      </c>
      <c r="D21" s="136" t="s">
        <v>153</v>
      </c>
      <c r="E21" s="136">
        <v>6</v>
      </c>
      <c r="F21" s="136"/>
      <c r="G21" s="136">
        <f t="shared" ref="G21:G23" si="1">F21*E21</f>
        <v>0</v>
      </c>
    </row>
    <row r="22" spans="1:7" ht="14.65">
      <c r="A22" s="131">
        <v>1.1499999999999999</v>
      </c>
      <c r="B22" s="127"/>
      <c r="C22" s="128" t="s">
        <v>243</v>
      </c>
      <c r="D22" s="136" t="s">
        <v>153</v>
      </c>
      <c r="E22" s="136">
        <v>6</v>
      </c>
      <c r="F22" s="136"/>
      <c r="G22" s="136">
        <f t="shared" si="1"/>
        <v>0</v>
      </c>
    </row>
    <row r="23" spans="1:7" ht="14.65">
      <c r="A23" s="131">
        <v>1.1599999999999999</v>
      </c>
      <c r="B23" s="127"/>
      <c r="C23" s="128" t="s">
        <v>244</v>
      </c>
      <c r="D23" s="136" t="s">
        <v>153</v>
      </c>
      <c r="E23" s="136">
        <v>1</v>
      </c>
      <c r="F23" s="136"/>
      <c r="G23" s="136">
        <f t="shared" si="1"/>
        <v>0</v>
      </c>
    </row>
    <row r="24" spans="1:7" ht="14.65">
      <c r="A24" s="131">
        <v>1.17</v>
      </c>
      <c r="B24" s="127"/>
      <c r="C24" s="128" t="s">
        <v>245</v>
      </c>
      <c r="D24" s="131" t="s">
        <v>153</v>
      </c>
      <c r="E24" s="132">
        <v>16</v>
      </c>
      <c r="F24" s="132"/>
      <c r="G24" s="132">
        <f t="shared" si="0"/>
        <v>0</v>
      </c>
    </row>
    <row r="25" spans="1:7" ht="29.45">
      <c r="A25" s="131">
        <v>1.18</v>
      </c>
      <c r="B25" s="127"/>
      <c r="C25" s="128" t="s">
        <v>246</v>
      </c>
      <c r="D25" s="131" t="s">
        <v>153</v>
      </c>
      <c r="E25" s="132">
        <v>1</v>
      </c>
      <c r="F25" s="132"/>
      <c r="G25" s="132">
        <f>F25*E25</f>
        <v>0</v>
      </c>
    </row>
    <row r="26" spans="1:7" ht="29.45">
      <c r="A26" s="131">
        <v>1.19</v>
      </c>
      <c r="B26" s="127"/>
      <c r="C26" s="128" t="s">
        <v>247</v>
      </c>
      <c r="D26" s="131" t="s">
        <v>153</v>
      </c>
      <c r="E26" s="132">
        <v>1</v>
      </c>
      <c r="F26" s="132"/>
      <c r="G26" s="132">
        <f>F26*E26</f>
        <v>0</v>
      </c>
    </row>
    <row r="27" spans="1:7" ht="14.65">
      <c r="A27" s="131">
        <v>2.19</v>
      </c>
      <c r="B27" s="127"/>
      <c r="C27" s="128" t="s">
        <v>248</v>
      </c>
      <c r="D27" s="131" t="s">
        <v>153</v>
      </c>
      <c r="E27" s="132">
        <v>1</v>
      </c>
      <c r="F27" s="132"/>
      <c r="G27" s="132">
        <f>F27*E27</f>
        <v>0</v>
      </c>
    </row>
    <row r="28" spans="1:7" ht="15.4">
      <c r="A28" s="126"/>
      <c r="B28" s="127"/>
      <c r="C28" s="137" t="s">
        <v>249</v>
      </c>
      <c r="D28" s="138"/>
      <c r="E28" s="132"/>
      <c r="F28" s="139"/>
      <c r="G28" s="140">
        <f>SUM(G10:G27)</f>
        <v>0</v>
      </c>
    </row>
    <row r="29" spans="1:7">
      <c r="A29" s="303"/>
      <c r="B29" s="304"/>
      <c r="C29" s="304"/>
      <c r="D29" s="304"/>
      <c r="E29" s="304"/>
      <c r="F29" s="304"/>
      <c r="G29" s="304"/>
    </row>
    <row r="30" spans="1:7">
      <c r="A30" s="96" t="s">
        <v>250</v>
      </c>
      <c r="B30" s="96"/>
      <c r="C30" s="96" t="s">
        <v>251</v>
      </c>
      <c r="D30" s="96"/>
      <c r="E30" s="96"/>
      <c r="F30" s="96"/>
      <c r="G30" s="96"/>
    </row>
    <row r="31" spans="1:7" ht="117.6">
      <c r="A31" s="131">
        <v>3.1</v>
      </c>
      <c r="B31" s="127"/>
      <c r="C31" s="128" t="s">
        <v>252</v>
      </c>
      <c r="D31" s="131" t="s">
        <v>253</v>
      </c>
      <c r="E31" s="132">
        <v>3</v>
      </c>
      <c r="F31" s="132"/>
      <c r="G31" s="132">
        <f t="shared" ref="G31:G38" si="2">F31*E31</f>
        <v>0</v>
      </c>
    </row>
    <row r="32" spans="1:7" ht="29.45">
      <c r="A32" s="131">
        <v>3.2</v>
      </c>
      <c r="B32" s="127"/>
      <c r="C32" s="128" t="s">
        <v>254</v>
      </c>
      <c r="D32" s="131" t="s">
        <v>231</v>
      </c>
      <c r="E32" s="132">
        <v>2</v>
      </c>
      <c r="F32" s="132"/>
      <c r="G32" s="132">
        <f t="shared" si="2"/>
        <v>0</v>
      </c>
    </row>
    <row r="33" spans="1:7" ht="14.65">
      <c r="A33" s="131">
        <v>3.3</v>
      </c>
      <c r="B33" s="127"/>
      <c r="C33" s="128" t="s">
        <v>255</v>
      </c>
      <c r="D33" s="131" t="s">
        <v>38</v>
      </c>
      <c r="E33" s="132">
        <v>1</v>
      </c>
      <c r="F33" s="132"/>
      <c r="G33" s="132">
        <f t="shared" si="2"/>
        <v>0</v>
      </c>
    </row>
    <row r="34" spans="1:7" ht="14.65">
      <c r="A34" s="134">
        <v>3.4</v>
      </c>
      <c r="B34" s="127"/>
      <c r="C34" s="133" t="s">
        <v>256</v>
      </c>
      <c r="D34" s="134" t="s">
        <v>38</v>
      </c>
      <c r="E34" s="135">
        <v>1</v>
      </c>
      <c r="F34" s="135"/>
      <c r="G34" s="135">
        <f t="shared" si="2"/>
        <v>0</v>
      </c>
    </row>
    <row r="35" spans="1:7" ht="102.95">
      <c r="A35" s="131">
        <v>3.5</v>
      </c>
      <c r="B35" s="127"/>
      <c r="C35" s="128" t="s">
        <v>257</v>
      </c>
      <c r="D35" s="131" t="s">
        <v>153</v>
      </c>
      <c r="E35" s="132">
        <v>1</v>
      </c>
      <c r="F35" s="132"/>
      <c r="G35" s="132">
        <f t="shared" si="2"/>
        <v>0</v>
      </c>
    </row>
    <row r="36" spans="1:7" ht="29.45">
      <c r="A36" s="131">
        <v>3.6</v>
      </c>
      <c r="B36" s="127"/>
      <c r="C36" s="128" t="s">
        <v>258</v>
      </c>
      <c r="D36" s="131" t="s">
        <v>153</v>
      </c>
      <c r="E36" s="132">
        <v>1</v>
      </c>
      <c r="F36" s="132"/>
      <c r="G36" s="132">
        <f t="shared" si="2"/>
        <v>0</v>
      </c>
    </row>
    <row r="37" spans="1:7" ht="29.45">
      <c r="A37" s="131">
        <v>3.7</v>
      </c>
      <c r="B37" s="127"/>
      <c r="C37" s="128" t="s">
        <v>259</v>
      </c>
      <c r="D37" s="131" t="s">
        <v>153</v>
      </c>
      <c r="E37" s="132">
        <v>1</v>
      </c>
      <c r="F37" s="132"/>
      <c r="G37" s="132">
        <f t="shared" si="2"/>
        <v>0</v>
      </c>
    </row>
    <row r="38" spans="1:7" ht="58.9">
      <c r="A38" s="131">
        <v>3.8</v>
      </c>
      <c r="B38" s="127"/>
      <c r="C38" s="128" t="s">
        <v>260</v>
      </c>
      <c r="D38" s="131" t="s">
        <v>38</v>
      </c>
      <c r="E38" s="132">
        <v>1</v>
      </c>
      <c r="F38" s="132"/>
      <c r="G38" s="132">
        <f t="shared" si="2"/>
        <v>0</v>
      </c>
    </row>
    <row r="39" spans="1:7" ht="15.4">
      <c r="A39" s="141"/>
      <c r="B39" s="127"/>
      <c r="C39" s="137" t="s">
        <v>261</v>
      </c>
      <c r="D39" s="138"/>
      <c r="E39" s="132"/>
      <c r="F39" s="139"/>
      <c r="G39" s="140">
        <f>SUM(G31:G38)</f>
        <v>0</v>
      </c>
    </row>
    <row r="40" spans="1:7" ht="15.4">
      <c r="A40" s="142"/>
      <c r="B40" s="127"/>
      <c r="C40" s="143"/>
      <c r="D40" s="143"/>
      <c r="E40" s="143"/>
      <c r="F40" s="144"/>
      <c r="G40" s="144"/>
    </row>
    <row r="41" spans="1:7" ht="15.4">
      <c r="A41" s="145" t="s">
        <v>227</v>
      </c>
      <c r="B41" s="146"/>
      <c r="C41" s="305" t="s">
        <v>228</v>
      </c>
      <c r="D41" s="306"/>
      <c r="E41" s="306"/>
      <c r="F41" s="307"/>
      <c r="G41" s="147">
        <f>G28</f>
        <v>0</v>
      </c>
    </row>
    <row r="42" spans="1:7" ht="15.4">
      <c r="A42" s="145" t="s">
        <v>250</v>
      </c>
      <c r="B42" s="146"/>
      <c r="C42" s="305" t="s">
        <v>251</v>
      </c>
      <c r="D42" s="306"/>
      <c r="E42" s="306"/>
      <c r="F42" s="307"/>
      <c r="G42" s="147">
        <f>G39</f>
        <v>0</v>
      </c>
    </row>
    <row r="43" spans="1:7" ht="15.4">
      <c r="A43" s="148" t="s">
        <v>225</v>
      </c>
      <c r="B43" s="146"/>
      <c r="C43" s="308" t="s">
        <v>262</v>
      </c>
      <c r="D43" s="309"/>
      <c r="E43" s="309"/>
      <c r="F43" s="310"/>
      <c r="G43" s="147">
        <f>SUM(G41:G42)</f>
        <v>0</v>
      </c>
    </row>
    <row r="44" spans="1:7">
      <c r="A44" s="149"/>
      <c r="B44" s="127"/>
      <c r="C44" s="143"/>
      <c r="D44" s="143"/>
      <c r="E44" s="143"/>
      <c r="F44" s="144"/>
      <c r="G44" s="144"/>
    </row>
    <row r="45" spans="1:7" ht="16.899999999999999">
      <c r="A45" s="150" t="s">
        <v>263</v>
      </c>
      <c r="B45" s="146"/>
      <c r="C45" s="151" t="s">
        <v>264</v>
      </c>
      <c r="D45" s="152"/>
      <c r="E45" s="153"/>
      <c r="F45" s="153"/>
      <c r="G45" s="153"/>
    </row>
    <row r="46" spans="1:7" ht="29.45">
      <c r="A46" s="154"/>
      <c r="B46" s="127"/>
      <c r="C46" s="155" t="s">
        <v>265</v>
      </c>
      <c r="D46" s="131"/>
      <c r="E46" s="132"/>
      <c r="F46" s="132"/>
      <c r="G46" s="132"/>
    </row>
    <row r="47" spans="1:7" ht="16.899999999999999">
      <c r="A47" s="156" t="s">
        <v>266</v>
      </c>
      <c r="B47" s="146"/>
      <c r="C47" s="151" t="s">
        <v>267</v>
      </c>
      <c r="D47" s="157"/>
      <c r="E47" s="158"/>
      <c r="F47" s="158"/>
      <c r="G47" s="158"/>
    </row>
    <row r="48" spans="1:7" ht="73.5">
      <c r="A48" s="131">
        <v>4.5</v>
      </c>
      <c r="B48" s="127"/>
      <c r="C48" s="128" t="s">
        <v>268</v>
      </c>
      <c r="D48" s="131" t="s">
        <v>253</v>
      </c>
      <c r="E48" s="132">
        <v>3</v>
      </c>
      <c r="F48" s="132"/>
      <c r="G48" s="132">
        <f>F48*E48</f>
        <v>0</v>
      </c>
    </row>
    <row r="49" spans="1:7" ht="44.1">
      <c r="A49" s="131">
        <v>4.5999999999999996</v>
      </c>
      <c r="B49" s="127"/>
      <c r="C49" s="128" t="s">
        <v>269</v>
      </c>
      <c r="D49" s="131" t="s">
        <v>253</v>
      </c>
      <c r="E49" s="132">
        <v>1</v>
      </c>
      <c r="F49" s="132"/>
      <c r="G49" s="132">
        <f>F49*E49</f>
        <v>0</v>
      </c>
    </row>
    <row r="50" spans="1:7" ht="44.1">
      <c r="A50" s="131">
        <v>4.7</v>
      </c>
      <c r="B50" s="127"/>
      <c r="C50" s="128" t="s">
        <v>270</v>
      </c>
      <c r="D50" s="131" t="s">
        <v>153</v>
      </c>
      <c r="E50" s="132">
        <v>1</v>
      </c>
      <c r="F50" s="132"/>
      <c r="G50" s="132">
        <f>E50*F50</f>
        <v>0</v>
      </c>
    </row>
    <row r="51" spans="1:7" ht="29.45">
      <c r="A51" s="131">
        <v>4.8</v>
      </c>
      <c r="B51" s="127"/>
      <c r="C51" s="128" t="s">
        <v>271</v>
      </c>
      <c r="D51" s="131" t="s">
        <v>38</v>
      </c>
      <c r="E51" s="132">
        <v>1</v>
      </c>
      <c r="F51" s="132"/>
      <c r="G51" s="132">
        <f>F51*E51</f>
        <v>0</v>
      </c>
    </row>
    <row r="52" spans="1:7" ht="29.45">
      <c r="A52" s="131">
        <v>4.9000000000000004</v>
      </c>
      <c r="B52" s="127"/>
      <c r="C52" s="128" t="s">
        <v>272</v>
      </c>
      <c r="D52" s="131" t="s">
        <v>273</v>
      </c>
      <c r="E52" s="132">
        <v>20</v>
      </c>
      <c r="F52" s="132"/>
      <c r="G52" s="132">
        <f>E52*F52</f>
        <v>0</v>
      </c>
    </row>
    <row r="53" spans="1:7" ht="15.4">
      <c r="A53" s="126"/>
      <c r="B53" s="127"/>
      <c r="C53" s="159" t="s">
        <v>274</v>
      </c>
      <c r="D53" s="141"/>
      <c r="E53" s="160"/>
      <c r="F53" s="160"/>
      <c r="G53" s="140">
        <f>SUM(G48:G52)</f>
        <v>0</v>
      </c>
    </row>
    <row r="54" spans="1:7">
      <c r="A54" s="149"/>
      <c r="B54" s="127"/>
      <c r="C54" s="143"/>
      <c r="D54" s="143"/>
      <c r="E54" s="143"/>
      <c r="F54" s="144"/>
      <c r="G54" s="144"/>
    </row>
    <row r="55" spans="1:7" ht="15.4">
      <c r="A55" s="145" t="s">
        <v>266</v>
      </c>
      <c r="B55" s="146"/>
      <c r="C55" s="305" t="s">
        <v>267</v>
      </c>
      <c r="D55" s="306"/>
      <c r="E55" s="306"/>
      <c r="F55" s="307"/>
      <c r="G55" s="140">
        <f>G53</f>
        <v>0</v>
      </c>
    </row>
    <row r="56" spans="1:7" ht="16.899999999999999">
      <c r="A56" s="161" t="s">
        <v>263</v>
      </c>
      <c r="B56" s="146"/>
      <c r="C56" s="287" t="s">
        <v>275</v>
      </c>
      <c r="D56" s="288"/>
      <c r="E56" s="288"/>
      <c r="F56" s="289"/>
      <c r="G56" s="162">
        <f>G55</f>
        <v>0</v>
      </c>
    </row>
    <row r="57" spans="1:7">
      <c r="A57" s="149"/>
      <c r="B57" s="127"/>
      <c r="C57" s="143"/>
      <c r="D57" s="143"/>
      <c r="E57" s="143"/>
      <c r="F57" s="144"/>
      <c r="G57" s="144"/>
    </row>
    <row r="58" spans="1:7" ht="16.899999999999999">
      <c r="A58" s="150" t="s">
        <v>276</v>
      </c>
      <c r="B58" s="146"/>
      <c r="C58" s="163" t="s">
        <v>277</v>
      </c>
      <c r="D58" s="164"/>
      <c r="E58" s="165"/>
      <c r="F58" s="166"/>
      <c r="G58" s="167"/>
    </row>
    <row r="59" spans="1:7" ht="14.65">
      <c r="A59" s="168" t="s">
        <v>278</v>
      </c>
      <c r="B59" s="146"/>
      <c r="C59" s="169" t="s">
        <v>279</v>
      </c>
      <c r="D59" s="169"/>
      <c r="E59" s="170"/>
      <c r="F59" s="170"/>
      <c r="G59" s="170"/>
    </row>
    <row r="60" spans="1:7" ht="73.5">
      <c r="A60" s="131">
        <v>1.1000000000000001</v>
      </c>
      <c r="B60" s="127"/>
      <c r="C60" s="128" t="s">
        <v>280</v>
      </c>
      <c r="D60" s="131"/>
      <c r="E60" s="132"/>
      <c r="F60" s="132"/>
      <c r="G60" s="132"/>
    </row>
    <row r="61" spans="1:7" ht="14.65">
      <c r="A61" s="131">
        <v>1.2</v>
      </c>
      <c r="B61" s="127"/>
      <c r="C61" s="128" t="s">
        <v>281</v>
      </c>
      <c r="D61" s="136" t="s">
        <v>231</v>
      </c>
      <c r="E61" s="132">
        <v>20</v>
      </c>
      <c r="F61" s="132"/>
      <c r="G61" s="132">
        <f t="shared" ref="G61:G76" si="3">F61*E61</f>
        <v>0</v>
      </c>
    </row>
    <row r="62" spans="1:7" ht="14.65">
      <c r="A62" s="131">
        <v>1.3</v>
      </c>
      <c r="B62" s="127"/>
      <c r="C62" s="128" t="s">
        <v>282</v>
      </c>
      <c r="D62" s="136" t="s">
        <v>231</v>
      </c>
      <c r="E62" s="132">
        <v>16</v>
      </c>
      <c r="F62" s="132"/>
      <c r="G62" s="132">
        <f t="shared" si="3"/>
        <v>0</v>
      </c>
    </row>
    <row r="63" spans="1:7" ht="14.65">
      <c r="A63" s="131">
        <v>1.4</v>
      </c>
      <c r="B63" s="127"/>
      <c r="C63" s="128" t="s">
        <v>283</v>
      </c>
      <c r="D63" s="136" t="s">
        <v>231</v>
      </c>
      <c r="E63" s="132">
        <v>12</v>
      </c>
      <c r="F63" s="132"/>
      <c r="G63" s="132">
        <f t="shared" si="3"/>
        <v>0</v>
      </c>
    </row>
    <row r="64" spans="1:7" ht="14.65">
      <c r="A64" s="131">
        <v>1.5</v>
      </c>
      <c r="B64" s="127"/>
      <c r="C64" s="128" t="s">
        <v>284</v>
      </c>
      <c r="D64" s="136" t="s">
        <v>285</v>
      </c>
      <c r="E64" s="132">
        <v>10</v>
      </c>
      <c r="F64" s="132"/>
      <c r="G64" s="132">
        <f t="shared" si="3"/>
        <v>0</v>
      </c>
    </row>
    <row r="65" spans="1:7" ht="14.65">
      <c r="A65" s="131">
        <v>1.6</v>
      </c>
      <c r="B65" s="127"/>
      <c r="C65" s="128" t="s">
        <v>286</v>
      </c>
      <c r="D65" s="136" t="s">
        <v>285</v>
      </c>
      <c r="E65" s="132">
        <v>10</v>
      </c>
      <c r="F65" s="132"/>
      <c r="G65" s="132">
        <f t="shared" si="3"/>
        <v>0</v>
      </c>
    </row>
    <row r="66" spans="1:7" ht="14.65">
      <c r="A66" s="131">
        <v>1.7</v>
      </c>
      <c r="B66" s="127"/>
      <c r="C66" s="128" t="s">
        <v>287</v>
      </c>
      <c r="D66" s="136" t="s">
        <v>285</v>
      </c>
      <c r="E66" s="132">
        <v>10</v>
      </c>
      <c r="F66" s="132"/>
      <c r="G66" s="132">
        <f t="shared" si="3"/>
        <v>0</v>
      </c>
    </row>
    <row r="67" spans="1:7" ht="14.65">
      <c r="A67" s="131">
        <v>1.8</v>
      </c>
      <c r="B67" s="127"/>
      <c r="C67" s="128" t="s">
        <v>288</v>
      </c>
      <c r="D67" s="136" t="s">
        <v>285</v>
      </c>
      <c r="E67" s="132">
        <v>5</v>
      </c>
      <c r="F67" s="132"/>
      <c r="G67" s="132">
        <f t="shared" si="3"/>
        <v>0</v>
      </c>
    </row>
    <row r="68" spans="1:7" ht="14.65">
      <c r="A68" s="131">
        <v>1.9</v>
      </c>
      <c r="B68" s="127"/>
      <c r="C68" s="128" t="s">
        <v>289</v>
      </c>
      <c r="D68" s="136" t="s">
        <v>285</v>
      </c>
      <c r="E68" s="132">
        <v>5</v>
      </c>
      <c r="F68" s="132"/>
      <c r="G68" s="132">
        <f t="shared" si="3"/>
        <v>0</v>
      </c>
    </row>
    <row r="69" spans="1:7" ht="14.65">
      <c r="A69" s="131">
        <v>1.1000000000000001</v>
      </c>
      <c r="B69" s="127"/>
      <c r="C69" s="128" t="s">
        <v>290</v>
      </c>
      <c r="D69" s="136" t="s">
        <v>285</v>
      </c>
      <c r="E69" s="132">
        <v>5</v>
      </c>
      <c r="F69" s="132"/>
      <c r="G69" s="132">
        <f t="shared" si="3"/>
        <v>0</v>
      </c>
    </row>
    <row r="70" spans="1:7" ht="14.65">
      <c r="A70" s="131">
        <v>1.1100000000000001</v>
      </c>
      <c r="B70" s="127"/>
      <c r="C70" s="128" t="s">
        <v>291</v>
      </c>
      <c r="D70" s="136" t="s">
        <v>285</v>
      </c>
      <c r="E70" s="132">
        <v>2</v>
      </c>
      <c r="F70" s="132"/>
      <c r="G70" s="132">
        <f t="shared" si="3"/>
        <v>0</v>
      </c>
    </row>
    <row r="71" spans="1:7" ht="14.65">
      <c r="A71" s="131">
        <v>1.1200000000000001</v>
      </c>
      <c r="B71" s="127"/>
      <c r="C71" s="128" t="s">
        <v>292</v>
      </c>
      <c r="D71" s="136" t="s">
        <v>285</v>
      </c>
      <c r="E71" s="132">
        <v>4</v>
      </c>
      <c r="F71" s="132"/>
      <c r="G71" s="132">
        <f t="shared" si="3"/>
        <v>0</v>
      </c>
    </row>
    <row r="72" spans="1:7" ht="14.65">
      <c r="A72" s="131">
        <v>1.1299999999999999</v>
      </c>
      <c r="B72" s="127"/>
      <c r="C72" s="128" t="s">
        <v>293</v>
      </c>
      <c r="D72" s="136" t="s">
        <v>285</v>
      </c>
      <c r="E72" s="132">
        <v>4</v>
      </c>
      <c r="F72" s="132"/>
      <c r="G72" s="132">
        <f>F72*E72</f>
        <v>0</v>
      </c>
    </row>
    <row r="73" spans="1:7" ht="14.65">
      <c r="A73" s="131">
        <v>1.1399999999999999</v>
      </c>
      <c r="B73" s="127"/>
      <c r="C73" s="128" t="s">
        <v>294</v>
      </c>
      <c r="D73" s="136" t="s">
        <v>285</v>
      </c>
      <c r="E73" s="132">
        <v>2</v>
      </c>
      <c r="F73" s="132"/>
      <c r="G73" s="132">
        <f>F73*E73</f>
        <v>0</v>
      </c>
    </row>
    <row r="74" spans="1:7" ht="29.45">
      <c r="A74" s="131">
        <v>1.1499999999999999</v>
      </c>
      <c r="B74" s="127"/>
      <c r="C74" s="128" t="s">
        <v>295</v>
      </c>
      <c r="D74" s="131" t="s">
        <v>153</v>
      </c>
      <c r="E74" s="132">
        <v>1</v>
      </c>
      <c r="F74" s="132"/>
      <c r="G74" s="132">
        <f t="shared" si="3"/>
        <v>0</v>
      </c>
    </row>
    <row r="75" spans="1:7" ht="14.65">
      <c r="A75" s="131">
        <v>1.1599999999999999</v>
      </c>
      <c r="B75" s="127"/>
      <c r="C75" s="128" t="s">
        <v>296</v>
      </c>
      <c r="D75" s="131" t="s">
        <v>153</v>
      </c>
      <c r="E75" s="132">
        <v>2</v>
      </c>
      <c r="F75" s="132"/>
      <c r="G75" s="132">
        <f t="shared" si="3"/>
        <v>0</v>
      </c>
    </row>
    <row r="76" spans="1:7" ht="29.45">
      <c r="A76" s="131">
        <v>1.17</v>
      </c>
      <c r="B76" s="127"/>
      <c r="C76" s="128" t="s">
        <v>297</v>
      </c>
      <c r="D76" s="131" t="s">
        <v>153</v>
      </c>
      <c r="E76" s="132">
        <v>2</v>
      </c>
      <c r="F76" s="132"/>
      <c r="G76" s="132">
        <f t="shared" si="3"/>
        <v>0</v>
      </c>
    </row>
    <row r="77" spans="1:7" ht="15.4">
      <c r="A77" s="141"/>
      <c r="B77" s="127"/>
      <c r="C77" s="171" t="s">
        <v>298</v>
      </c>
      <c r="D77" s="172"/>
      <c r="E77" s="173"/>
      <c r="F77" s="173"/>
      <c r="G77" s="140">
        <f>SUM(G61:G76)</f>
        <v>0</v>
      </c>
    </row>
    <row r="78" spans="1:7" ht="15.4">
      <c r="A78" s="290"/>
      <c r="B78" s="291"/>
      <c r="C78" s="291"/>
      <c r="D78" s="291"/>
      <c r="E78" s="291"/>
      <c r="F78" s="291"/>
      <c r="G78" s="292"/>
    </row>
    <row r="79" spans="1:7" ht="16.899999999999999">
      <c r="A79" s="174" t="s">
        <v>299</v>
      </c>
      <c r="B79" s="146"/>
      <c r="C79" s="151" t="s">
        <v>300</v>
      </c>
      <c r="D79" s="169"/>
      <c r="E79" s="170"/>
      <c r="F79" s="170"/>
      <c r="G79" s="170"/>
    </row>
    <row r="80" spans="1:7" ht="147">
      <c r="A80" s="131">
        <v>2.1</v>
      </c>
      <c r="B80" s="127"/>
      <c r="C80" s="128" t="s">
        <v>301</v>
      </c>
      <c r="D80" s="131" t="s">
        <v>253</v>
      </c>
      <c r="E80" s="132">
        <v>3</v>
      </c>
      <c r="F80" s="132"/>
      <c r="G80" s="132">
        <f t="shared" ref="G80:G89" si="4">F80*E80</f>
        <v>0</v>
      </c>
    </row>
    <row r="81" spans="1:7" ht="44.1">
      <c r="A81" s="131">
        <v>2.2000000000000002</v>
      </c>
      <c r="B81" s="127"/>
      <c r="C81" s="128" t="s">
        <v>302</v>
      </c>
      <c r="D81" s="131" t="s">
        <v>253</v>
      </c>
      <c r="E81" s="132">
        <v>2</v>
      </c>
      <c r="F81" s="132"/>
      <c r="G81" s="132">
        <f t="shared" si="4"/>
        <v>0</v>
      </c>
    </row>
    <row r="82" spans="1:7" ht="14.65">
      <c r="A82" s="131">
        <v>2.2999999999999998</v>
      </c>
      <c r="B82" s="127"/>
      <c r="C82" s="128" t="s">
        <v>303</v>
      </c>
      <c r="D82" s="131" t="s">
        <v>38</v>
      </c>
      <c r="E82" s="132">
        <v>1</v>
      </c>
      <c r="F82" s="132"/>
      <c r="G82" s="132">
        <f t="shared" si="4"/>
        <v>0</v>
      </c>
    </row>
    <row r="83" spans="1:7" ht="14.65">
      <c r="A83" s="131">
        <v>2.4</v>
      </c>
      <c r="B83" s="127"/>
      <c r="C83" s="133" t="s">
        <v>304</v>
      </c>
      <c r="D83" s="134" t="s">
        <v>153</v>
      </c>
      <c r="E83" s="135">
        <v>1</v>
      </c>
      <c r="F83" s="135"/>
      <c r="G83" s="135">
        <f t="shared" si="4"/>
        <v>0</v>
      </c>
    </row>
    <row r="84" spans="1:7" ht="117.6">
      <c r="A84" s="131">
        <v>2.5</v>
      </c>
      <c r="B84" s="127"/>
      <c r="C84" s="128" t="s">
        <v>305</v>
      </c>
      <c r="D84" s="131" t="s">
        <v>153</v>
      </c>
      <c r="E84" s="132">
        <v>2</v>
      </c>
      <c r="F84" s="132"/>
      <c r="G84" s="132">
        <f t="shared" si="4"/>
        <v>0</v>
      </c>
    </row>
    <row r="85" spans="1:7" ht="29.45">
      <c r="A85" s="131">
        <v>2.6</v>
      </c>
      <c r="B85" s="127"/>
      <c r="C85" s="128" t="s">
        <v>306</v>
      </c>
      <c r="D85" s="131" t="s">
        <v>153</v>
      </c>
      <c r="E85" s="132">
        <v>2</v>
      </c>
      <c r="F85" s="132"/>
      <c r="G85" s="132">
        <f>F85*E85</f>
        <v>0</v>
      </c>
    </row>
    <row r="86" spans="1:7" ht="29.45">
      <c r="A86" s="131">
        <v>2.7</v>
      </c>
      <c r="B86" s="127"/>
      <c r="C86" s="128" t="s">
        <v>307</v>
      </c>
      <c r="D86" s="131"/>
      <c r="E86" s="132"/>
      <c r="F86" s="132"/>
      <c r="G86" s="132"/>
    </row>
    <row r="87" spans="1:7" ht="14.65">
      <c r="A87" s="131">
        <v>2.9</v>
      </c>
      <c r="B87" s="127"/>
      <c r="C87" s="175" t="s">
        <v>308</v>
      </c>
      <c r="D87" s="131" t="s">
        <v>231</v>
      </c>
      <c r="E87" s="132">
        <v>12</v>
      </c>
      <c r="F87" s="132"/>
      <c r="G87" s="132">
        <f>E87*F87</f>
        <v>0</v>
      </c>
    </row>
    <row r="88" spans="1:7" ht="14.65">
      <c r="A88" s="131">
        <v>3.1</v>
      </c>
      <c r="B88" s="127"/>
      <c r="C88" s="175" t="s">
        <v>281</v>
      </c>
      <c r="D88" s="131" t="s">
        <v>231</v>
      </c>
      <c r="E88" s="132">
        <v>6</v>
      </c>
      <c r="F88" s="132"/>
      <c r="G88" s="132">
        <f>E88*F88</f>
        <v>0</v>
      </c>
    </row>
    <row r="89" spans="1:7" ht="14.65">
      <c r="A89" s="131">
        <v>3.11</v>
      </c>
      <c r="B89" s="127"/>
      <c r="C89" s="175" t="s">
        <v>309</v>
      </c>
      <c r="D89" s="131" t="s">
        <v>38</v>
      </c>
      <c r="E89" s="132">
        <v>1</v>
      </c>
      <c r="F89" s="132"/>
      <c r="G89" s="132">
        <f t="shared" si="4"/>
        <v>0</v>
      </c>
    </row>
    <row r="90" spans="1:7" ht="15.4">
      <c r="A90" s="126"/>
      <c r="B90" s="127"/>
      <c r="C90" s="137" t="s">
        <v>310</v>
      </c>
      <c r="D90" s="172"/>
      <c r="E90" s="173"/>
      <c r="F90" s="173"/>
      <c r="G90" s="140">
        <f>SUM(G80:G89)</f>
        <v>0</v>
      </c>
    </row>
    <row r="91" spans="1:7">
      <c r="A91" s="149"/>
      <c r="B91" s="127"/>
      <c r="C91" s="143"/>
      <c r="D91" s="143"/>
      <c r="E91" s="143"/>
      <c r="F91" s="144"/>
      <c r="G91" s="144"/>
    </row>
    <row r="92" spans="1:7" ht="15.4">
      <c r="A92" s="145" t="s">
        <v>311</v>
      </c>
      <c r="B92" s="146"/>
      <c r="C92" s="176" t="s">
        <v>279</v>
      </c>
      <c r="D92" s="177"/>
      <c r="E92" s="153"/>
      <c r="F92" s="178"/>
      <c r="G92" s="140">
        <f>G77</f>
        <v>0</v>
      </c>
    </row>
    <row r="93" spans="1:7" ht="15.4">
      <c r="A93" s="145" t="s">
        <v>299</v>
      </c>
      <c r="B93" s="146"/>
      <c r="C93" s="176" t="s">
        <v>300</v>
      </c>
      <c r="D93" s="177"/>
      <c r="E93" s="153"/>
      <c r="F93" s="178"/>
      <c r="G93" s="140">
        <f>G90</f>
        <v>0</v>
      </c>
    </row>
    <row r="94" spans="1:7" ht="16.899999999999999">
      <c r="A94" s="148"/>
      <c r="B94" s="146"/>
      <c r="C94" s="179" t="s">
        <v>312</v>
      </c>
      <c r="D94" s="180"/>
      <c r="E94" s="181"/>
      <c r="F94" s="181"/>
      <c r="G94" s="162">
        <f>SUM(G92:G93)</f>
        <v>0</v>
      </c>
    </row>
    <row r="95" spans="1:7">
      <c r="A95" s="149"/>
      <c r="B95" s="127"/>
      <c r="C95" s="143"/>
      <c r="D95" s="143"/>
      <c r="E95" s="143"/>
      <c r="F95" s="144"/>
      <c r="G95" s="144"/>
    </row>
    <row r="96" spans="1:7" ht="16.899999999999999">
      <c r="A96" s="182" t="s">
        <v>313</v>
      </c>
      <c r="B96" s="146"/>
      <c r="C96" s="163" t="s">
        <v>314</v>
      </c>
      <c r="D96" s="150"/>
      <c r="E96" s="183"/>
      <c r="F96" s="183"/>
      <c r="G96" s="183"/>
    </row>
    <row r="97" spans="1:7" ht="16.899999999999999">
      <c r="A97" s="154"/>
      <c r="B97" s="127"/>
      <c r="C97" s="293" t="s">
        <v>315</v>
      </c>
      <c r="D97" s="293"/>
      <c r="E97" s="293"/>
      <c r="F97" s="184"/>
      <c r="G97" s="185"/>
    </row>
    <row r="98" spans="1:7" ht="88.15">
      <c r="A98" s="131">
        <v>1.1000000000000001</v>
      </c>
      <c r="B98" s="127"/>
      <c r="C98" s="128" t="s">
        <v>316</v>
      </c>
      <c r="D98" s="131" t="s">
        <v>153</v>
      </c>
      <c r="E98" s="132">
        <v>2</v>
      </c>
      <c r="F98" s="132"/>
      <c r="G98" s="132">
        <f t="shared" ref="G98:G105" si="5">F98*E98</f>
        <v>0</v>
      </c>
    </row>
    <row r="99" spans="1:7" ht="58.9">
      <c r="A99" s="131">
        <v>1.2</v>
      </c>
      <c r="B99" s="127"/>
      <c r="C99" s="128" t="s">
        <v>317</v>
      </c>
      <c r="D99" s="131" t="s">
        <v>153</v>
      </c>
      <c r="E99" s="132">
        <v>2</v>
      </c>
      <c r="F99" s="132"/>
      <c r="G99" s="132">
        <f t="shared" si="5"/>
        <v>0</v>
      </c>
    </row>
    <row r="100" spans="1:7" ht="88.15">
      <c r="A100" s="131"/>
      <c r="B100" s="127"/>
      <c r="C100" s="128" t="s">
        <v>318</v>
      </c>
      <c r="D100" s="131" t="s">
        <v>153</v>
      </c>
      <c r="E100" s="132">
        <v>1</v>
      </c>
      <c r="F100" s="132"/>
      <c r="G100" s="132">
        <f t="shared" si="5"/>
        <v>0</v>
      </c>
    </row>
    <row r="101" spans="1:7" ht="58.9">
      <c r="A101" s="131"/>
      <c r="B101" s="127"/>
      <c r="C101" s="128" t="s">
        <v>317</v>
      </c>
      <c r="D101" s="131" t="s">
        <v>153</v>
      </c>
      <c r="E101" s="132">
        <v>1</v>
      </c>
      <c r="F101" s="132"/>
      <c r="G101" s="132">
        <f t="shared" si="5"/>
        <v>0</v>
      </c>
    </row>
    <row r="102" spans="1:7" ht="88.15">
      <c r="A102" s="131">
        <v>1.3</v>
      </c>
      <c r="B102" s="127"/>
      <c r="C102" s="128" t="s">
        <v>319</v>
      </c>
      <c r="D102" s="131" t="s">
        <v>153</v>
      </c>
      <c r="E102" s="132">
        <v>2</v>
      </c>
      <c r="F102" s="132"/>
      <c r="G102" s="132">
        <f t="shared" si="5"/>
        <v>0</v>
      </c>
    </row>
    <row r="103" spans="1:7" ht="88.15">
      <c r="A103" s="131"/>
      <c r="B103" s="127"/>
      <c r="C103" s="128" t="s">
        <v>320</v>
      </c>
      <c r="D103" s="131" t="s">
        <v>153</v>
      </c>
      <c r="E103" s="132">
        <v>1</v>
      </c>
      <c r="F103" s="132"/>
      <c r="G103" s="132">
        <f t="shared" si="5"/>
        <v>0</v>
      </c>
    </row>
    <row r="104" spans="1:7" ht="44.1">
      <c r="A104" s="131">
        <v>1.4</v>
      </c>
      <c r="B104" s="127"/>
      <c r="C104" s="128" t="s">
        <v>321</v>
      </c>
      <c r="D104" s="131" t="s">
        <v>153</v>
      </c>
      <c r="E104" s="132">
        <v>3</v>
      </c>
      <c r="F104" s="132"/>
      <c r="G104" s="132">
        <f t="shared" si="5"/>
        <v>0</v>
      </c>
    </row>
    <row r="105" spans="1:7" ht="44.1">
      <c r="A105" s="131">
        <v>1.5</v>
      </c>
      <c r="B105" s="127"/>
      <c r="C105" s="128" t="s">
        <v>322</v>
      </c>
      <c r="D105" s="131" t="s">
        <v>153</v>
      </c>
      <c r="E105" s="132">
        <v>3</v>
      </c>
      <c r="F105" s="132"/>
      <c r="G105" s="132">
        <f t="shared" si="5"/>
        <v>0</v>
      </c>
    </row>
    <row r="106" spans="1:7" ht="17.649999999999999">
      <c r="A106" s="186"/>
      <c r="B106" s="127"/>
      <c r="C106" s="137" t="s">
        <v>323</v>
      </c>
      <c r="D106" s="187"/>
      <c r="E106" s="188"/>
      <c r="F106" s="188"/>
      <c r="G106" s="140">
        <f>SUM(G98:G105)</f>
        <v>0</v>
      </c>
    </row>
    <row r="107" spans="1:7" ht="15.4">
      <c r="A107" s="189"/>
      <c r="B107" s="127"/>
      <c r="C107" s="143"/>
      <c r="D107" s="143"/>
      <c r="E107" s="143"/>
      <c r="F107" s="144"/>
      <c r="G107" s="144"/>
    </row>
    <row r="108" spans="1:7" ht="16.899999999999999">
      <c r="A108" s="182" t="s">
        <v>324</v>
      </c>
      <c r="B108" s="146"/>
      <c r="C108" s="163" t="s">
        <v>325</v>
      </c>
      <c r="D108" s="150"/>
      <c r="E108" s="183"/>
      <c r="F108" s="183"/>
      <c r="G108" s="183"/>
    </row>
    <row r="109" spans="1:7" ht="161.65">
      <c r="A109" s="136">
        <v>1.1000000000000001</v>
      </c>
      <c r="B109" s="127"/>
      <c r="C109" s="190" t="s">
        <v>326</v>
      </c>
      <c r="D109" s="131" t="s">
        <v>253</v>
      </c>
      <c r="E109" s="191">
        <v>5</v>
      </c>
      <c r="F109" s="132"/>
      <c r="G109" s="132">
        <f>E109*F109</f>
        <v>0</v>
      </c>
    </row>
    <row r="110" spans="1:7" ht="58.9">
      <c r="A110" s="136">
        <v>1.2</v>
      </c>
      <c r="B110" s="127"/>
      <c r="C110" s="192" t="s">
        <v>327</v>
      </c>
      <c r="D110" s="131" t="s">
        <v>253</v>
      </c>
      <c r="E110" s="191">
        <v>5</v>
      </c>
      <c r="F110" s="132"/>
      <c r="G110" s="132">
        <f>E110*F110</f>
        <v>0</v>
      </c>
    </row>
    <row r="111" spans="1:7" ht="102.95">
      <c r="A111" s="136">
        <v>1.3</v>
      </c>
      <c r="B111" s="127"/>
      <c r="C111" s="128" t="s">
        <v>328</v>
      </c>
      <c r="D111" s="131" t="s">
        <v>153</v>
      </c>
      <c r="E111" s="191">
        <v>2</v>
      </c>
      <c r="F111" s="132"/>
      <c r="G111" s="132">
        <f>E111*F111</f>
        <v>0</v>
      </c>
    </row>
    <row r="112" spans="1:7" ht="29.45">
      <c r="A112" s="136">
        <v>1.4</v>
      </c>
      <c r="B112" s="127"/>
      <c r="C112" s="128" t="s">
        <v>329</v>
      </c>
      <c r="D112" s="131" t="s">
        <v>153</v>
      </c>
      <c r="E112" s="132">
        <v>2</v>
      </c>
      <c r="F112" s="132"/>
      <c r="G112" s="132">
        <f>F112*E112</f>
        <v>0</v>
      </c>
    </row>
    <row r="113" spans="1:7" ht="73.5">
      <c r="A113" s="136">
        <v>1.6</v>
      </c>
      <c r="B113" s="127"/>
      <c r="C113" s="128" t="s">
        <v>330</v>
      </c>
      <c r="D113" s="131" t="s">
        <v>153</v>
      </c>
      <c r="E113" s="191">
        <v>1</v>
      </c>
      <c r="F113" s="132"/>
      <c r="G113" s="132">
        <f>E113*F113</f>
        <v>0</v>
      </c>
    </row>
    <row r="114" spans="1:7" ht="14.65">
      <c r="A114" s="136">
        <v>1.7</v>
      </c>
      <c r="B114" s="127"/>
      <c r="C114" s="128" t="s">
        <v>331</v>
      </c>
      <c r="D114" s="131" t="s">
        <v>38</v>
      </c>
      <c r="E114" s="191">
        <v>1</v>
      </c>
      <c r="F114" s="132"/>
      <c r="G114" s="132">
        <f>F114*E114</f>
        <v>0</v>
      </c>
    </row>
    <row r="115" spans="1:7" ht="44.1">
      <c r="A115" s="136">
        <v>1.8</v>
      </c>
      <c r="B115" s="127"/>
      <c r="C115" s="128" t="s">
        <v>332</v>
      </c>
      <c r="D115" s="131"/>
      <c r="E115" s="191"/>
      <c r="F115" s="132"/>
      <c r="G115" s="132"/>
    </row>
    <row r="116" spans="1:7" ht="14.65">
      <c r="A116" s="136">
        <v>1.9</v>
      </c>
      <c r="B116" s="127"/>
      <c r="C116" s="128" t="s">
        <v>308</v>
      </c>
      <c r="D116" s="131" t="s">
        <v>231</v>
      </c>
      <c r="E116" s="191">
        <v>10</v>
      </c>
      <c r="F116" s="132"/>
      <c r="G116" s="132">
        <f>F116*E116</f>
        <v>0</v>
      </c>
    </row>
    <row r="117" spans="1:7" ht="14.65">
      <c r="A117" s="136">
        <v>2</v>
      </c>
      <c r="B117" s="127"/>
      <c r="C117" s="128" t="s">
        <v>333</v>
      </c>
      <c r="D117" s="131" t="s">
        <v>231</v>
      </c>
      <c r="E117" s="191">
        <v>30</v>
      </c>
      <c r="F117" s="132"/>
      <c r="G117" s="132">
        <f>F117*E117</f>
        <v>0</v>
      </c>
    </row>
    <row r="118" spans="1:7" ht="14.65">
      <c r="A118" s="126"/>
      <c r="B118" s="127"/>
      <c r="C118" s="137" t="s">
        <v>334</v>
      </c>
      <c r="D118" s="131"/>
      <c r="E118" s="193"/>
      <c r="F118" s="193"/>
      <c r="G118" s="140">
        <f>SUM(G109:G117)</f>
        <v>0</v>
      </c>
    </row>
    <row r="119" spans="1:7">
      <c r="A119" s="149"/>
      <c r="B119" s="127"/>
      <c r="C119" s="143"/>
      <c r="D119" s="143"/>
      <c r="E119" s="143"/>
      <c r="F119" s="144"/>
      <c r="G119" s="144"/>
    </row>
    <row r="120" spans="1:7" ht="16.899999999999999">
      <c r="A120" s="182" t="s">
        <v>335</v>
      </c>
      <c r="B120" s="146"/>
      <c r="C120" s="163" t="s">
        <v>336</v>
      </c>
      <c r="D120" s="150"/>
      <c r="E120" s="183"/>
      <c r="F120" s="183"/>
      <c r="G120" s="183"/>
    </row>
    <row r="121" spans="1:7" ht="29.45">
      <c r="A121" s="131">
        <v>1.1000000000000001</v>
      </c>
      <c r="B121" s="127"/>
      <c r="C121" s="128" t="s">
        <v>337</v>
      </c>
      <c r="D121" s="131" t="s">
        <v>253</v>
      </c>
      <c r="E121" s="132">
        <v>5</v>
      </c>
      <c r="F121" s="132"/>
      <c r="G121" s="132">
        <f>E121*F121</f>
        <v>0</v>
      </c>
    </row>
    <row r="122" spans="1:7" ht="29.45">
      <c r="A122" s="131">
        <v>1.2</v>
      </c>
      <c r="B122" s="127"/>
      <c r="C122" s="128" t="s">
        <v>338</v>
      </c>
      <c r="D122" s="131" t="s">
        <v>253</v>
      </c>
      <c r="E122" s="132">
        <v>3</v>
      </c>
      <c r="F122" s="132"/>
      <c r="G122" s="132">
        <f>E122*F122</f>
        <v>0</v>
      </c>
    </row>
    <row r="123" spans="1:7" ht="58.9">
      <c r="A123" s="131">
        <v>1.3</v>
      </c>
      <c r="B123" s="127"/>
      <c r="C123" s="128" t="s">
        <v>339</v>
      </c>
      <c r="D123" s="131"/>
      <c r="E123" s="132"/>
      <c r="F123" s="132"/>
      <c r="G123" s="132"/>
    </row>
    <row r="124" spans="1:7" ht="14.65">
      <c r="A124" s="131">
        <v>1.4</v>
      </c>
      <c r="B124" s="127"/>
      <c r="C124" s="128" t="s">
        <v>308</v>
      </c>
      <c r="D124" s="131" t="s">
        <v>231</v>
      </c>
      <c r="E124" s="132">
        <v>40</v>
      </c>
      <c r="F124" s="132"/>
      <c r="G124" s="132">
        <f>E124*F124</f>
        <v>0</v>
      </c>
    </row>
    <row r="125" spans="1:7" ht="102.95">
      <c r="A125" s="131">
        <v>1.5</v>
      </c>
      <c r="B125" s="127"/>
      <c r="C125" s="128" t="s">
        <v>340</v>
      </c>
      <c r="D125" s="131" t="s">
        <v>153</v>
      </c>
      <c r="E125" s="132">
        <v>2</v>
      </c>
      <c r="F125" s="132"/>
      <c r="G125" s="132">
        <f>F125*E125</f>
        <v>0</v>
      </c>
    </row>
    <row r="126" spans="1:7" ht="29.45">
      <c r="A126" s="131">
        <v>1.6</v>
      </c>
      <c r="B126" s="127"/>
      <c r="C126" s="128" t="s">
        <v>329</v>
      </c>
      <c r="D126" s="131" t="s">
        <v>153</v>
      </c>
      <c r="E126" s="132">
        <v>2</v>
      </c>
      <c r="F126" s="132"/>
      <c r="G126" s="132">
        <f>F126*E126</f>
        <v>0</v>
      </c>
    </row>
    <row r="127" spans="1:7" ht="15.4">
      <c r="A127" s="126"/>
      <c r="B127" s="127"/>
      <c r="C127" s="137" t="s">
        <v>341</v>
      </c>
      <c r="D127" s="172"/>
      <c r="E127" s="173"/>
      <c r="F127" s="173"/>
      <c r="G127" s="140">
        <f>SUM(G121:G125)</f>
        <v>0</v>
      </c>
    </row>
    <row r="128" spans="1:7">
      <c r="A128" s="149"/>
      <c r="B128" s="127"/>
      <c r="C128" s="143"/>
      <c r="D128" s="143"/>
      <c r="E128" s="143"/>
      <c r="F128" s="144"/>
      <c r="G128" s="144"/>
    </row>
    <row r="129" spans="1:7" ht="17.100000000000001">
      <c r="A129" s="142"/>
      <c r="B129" s="127"/>
      <c r="C129" s="194"/>
      <c r="D129" s="195"/>
      <c r="E129" s="196"/>
      <c r="F129" s="196"/>
      <c r="G129" s="197" t="s">
        <v>342</v>
      </c>
    </row>
    <row r="130" spans="1:7" ht="16.899999999999999">
      <c r="A130" s="141"/>
      <c r="B130" s="127"/>
      <c r="C130" s="294" t="s">
        <v>343</v>
      </c>
      <c r="D130" s="295"/>
      <c r="E130" s="295"/>
      <c r="F130" s="295"/>
      <c r="G130" s="296"/>
    </row>
    <row r="131" spans="1:7" ht="16.899999999999999">
      <c r="A131" s="154" t="s">
        <v>225</v>
      </c>
      <c r="B131" s="127"/>
      <c r="C131" s="282" t="s">
        <v>344</v>
      </c>
      <c r="D131" s="283"/>
      <c r="E131" s="283"/>
      <c r="F131" s="284"/>
      <c r="G131" s="199">
        <f>G43</f>
        <v>0</v>
      </c>
    </row>
    <row r="132" spans="1:7" ht="16.899999999999999">
      <c r="A132" s="154" t="s">
        <v>263</v>
      </c>
      <c r="B132" s="127"/>
      <c r="C132" s="282" t="s">
        <v>264</v>
      </c>
      <c r="D132" s="283"/>
      <c r="E132" s="283"/>
      <c r="F132" s="284"/>
      <c r="G132" s="199">
        <f>G56</f>
        <v>0</v>
      </c>
    </row>
    <row r="133" spans="1:7" ht="16.899999999999999">
      <c r="A133" s="154" t="s">
        <v>276</v>
      </c>
      <c r="B133" s="127"/>
      <c r="C133" s="282" t="s">
        <v>277</v>
      </c>
      <c r="D133" s="283"/>
      <c r="E133" s="283"/>
      <c r="F133" s="284"/>
      <c r="G133" s="199">
        <f>G77+G90</f>
        <v>0</v>
      </c>
    </row>
    <row r="134" spans="1:7" ht="16.899999999999999">
      <c r="A134" s="154" t="s">
        <v>313</v>
      </c>
      <c r="B134" s="127"/>
      <c r="C134" s="282" t="s">
        <v>345</v>
      </c>
      <c r="D134" s="283"/>
      <c r="E134" s="283"/>
      <c r="F134" s="284"/>
      <c r="G134" s="199">
        <f>G106</f>
        <v>0</v>
      </c>
    </row>
    <row r="135" spans="1:7" ht="16.899999999999999">
      <c r="A135" s="154" t="s">
        <v>324</v>
      </c>
      <c r="B135" s="127"/>
      <c r="C135" s="282" t="s">
        <v>325</v>
      </c>
      <c r="D135" s="283"/>
      <c r="E135" s="283"/>
      <c r="F135" s="284"/>
      <c r="G135" s="199">
        <f>G118</f>
        <v>0</v>
      </c>
    </row>
    <row r="136" spans="1:7" ht="17.100000000000001" thickBot="1">
      <c r="A136" s="154" t="s">
        <v>335</v>
      </c>
      <c r="B136" s="127"/>
      <c r="C136" s="282" t="s">
        <v>336</v>
      </c>
      <c r="D136" s="283"/>
      <c r="E136" s="283"/>
      <c r="F136" s="284"/>
      <c r="G136" s="200">
        <f>G127</f>
        <v>0</v>
      </c>
    </row>
    <row r="137" spans="1:7" ht="17.100000000000001" thickBot="1">
      <c r="A137" s="149"/>
      <c r="B137" s="127"/>
      <c r="C137" s="285" t="s">
        <v>346</v>
      </c>
      <c r="D137" s="285"/>
      <c r="E137" s="285"/>
      <c r="F137" s="286"/>
      <c r="G137" s="198">
        <f>G131+G132+G133+G134+G135+G136</f>
        <v>0</v>
      </c>
    </row>
  </sheetData>
  <mergeCells count="18">
    <mergeCell ref="C43:F43"/>
    <mergeCell ref="C55:F55"/>
    <mergeCell ref="C132:F132"/>
    <mergeCell ref="C133:F133"/>
    <mergeCell ref="A3:G3"/>
    <mergeCell ref="C5:F5"/>
    <mergeCell ref="A29:G29"/>
    <mergeCell ref="C41:F41"/>
    <mergeCell ref="C42:F42"/>
    <mergeCell ref="C134:F134"/>
    <mergeCell ref="C135:F135"/>
    <mergeCell ref="C136:F136"/>
    <mergeCell ref="C137:F137"/>
    <mergeCell ref="C56:F56"/>
    <mergeCell ref="A78:G78"/>
    <mergeCell ref="C97:E97"/>
    <mergeCell ref="C130:G130"/>
    <mergeCell ref="C131:F13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9CC50-5B2C-40F5-B0CC-FB519E3333A4}">
  <dimension ref="A2:G77"/>
  <sheetViews>
    <sheetView topLeftCell="A55" workbookViewId="0">
      <selection activeCell="F11" sqref="F11"/>
    </sheetView>
  </sheetViews>
  <sheetFormatPr defaultColWidth="8.85546875" defaultRowHeight="14.45"/>
  <cols>
    <col min="2" max="2" width="10" customWidth="1"/>
    <col min="3" max="3" width="74.42578125" customWidth="1"/>
  </cols>
  <sheetData>
    <row r="2" spans="1:7" ht="14.65">
      <c r="A2" s="21">
        <v>2</v>
      </c>
      <c r="B2" s="22"/>
      <c r="C2" s="311" t="s">
        <v>347</v>
      </c>
      <c r="D2" s="311"/>
      <c r="E2" s="311"/>
      <c r="F2" s="311"/>
      <c r="G2" s="312"/>
    </row>
    <row r="3" spans="1:7">
      <c r="A3" s="23" t="s">
        <v>348</v>
      </c>
      <c r="B3" s="24"/>
      <c r="C3" s="313" t="s">
        <v>349</v>
      </c>
      <c r="D3" s="247"/>
      <c r="E3" s="247"/>
      <c r="F3" s="247"/>
      <c r="G3" s="248"/>
    </row>
    <row r="4" spans="1:7">
      <c r="A4" s="25" t="s">
        <v>31</v>
      </c>
      <c r="B4" s="26"/>
      <c r="C4" s="27" t="s">
        <v>32</v>
      </c>
      <c r="D4" s="28" t="s">
        <v>33</v>
      </c>
      <c r="E4" s="28" t="s">
        <v>34</v>
      </c>
      <c r="F4" s="29" t="s">
        <v>35</v>
      </c>
      <c r="G4" s="29" t="s">
        <v>36</v>
      </c>
    </row>
    <row r="5" spans="1:7" ht="25.15">
      <c r="A5" s="249" t="s">
        <v>350</v>
      </c>
      <c r="B5" s="46"/>
      <c r="C5" s="105" t="s">
        <v>351</v>
      </c>
      <c r="D5" s="106" t="s">
        <v>204</v>
      </c>
      <c r="E5" s="47">
        <v>1</v>
      </c>
      <c r="F5" s="48"/>
      <c r="G5" s="49">
        <f t="shared" ref="G5:G10" si="0">E5*F5</f>
        <v>0</v>
      </c>
    </row>
    <row r="6" spans="1:7" ht="15.6">
      <c r="A6" s="314"/>
      <c r="B6" s="46"/>
      <c r="C6" s="105" t="s">
        <v>352</v>
      </c>
      <c r="D6" s="106" t="s">
        <v>204</v>
      </c>
      <c r="E6" s="47">
        <v>1</v>
      </c>
      <c r="F6" s="48"/>
      <c r="G6" s="49">
        <f t="shared" si="0"/>
        <v>0</v>
      </c>
    </row>
    <row r="7" spans="1:7" ht="15.6">
      <c r="A7" s="314"/>
      <c r="B7" s="46"/>
      <c r="C7" s="105" t="s">
        <v>353</v>
      </c>
      <c r="D7" s="106" t="s">
        <v>204</v>
      </c>
      <c r="E7" s="47">
        <v>7</v>
      </c>
      <c r="F7" s="48"/>
      <c r="G7" s="49">
        <f t="shared" si="0"/>
        <v>0</v>
      </c>
    </row>
    <row r="8" spans="1:7" ht="15.6">
      <c r="A8" s="314"/>
      <c r="B8" s="46"/>
      <c r="C8" s="105" t="s">
        <v>354</v>
      </c>
      <c r="D8" s="106" t="s">
        <v>204</v>
      </c>
      <c r="E8" s="47">
        <v>1</v>
      </c>
      <c r="F8" s="48"/>
      <c r="G8" s="49">
        <f t="shared" si="0"/>
        <v>0</v>
      </c>
    </row>
    <row r="9" spans="1:7" ht="15.6">
      <c r="A9" s="314"/>
      <c r="B9" s="46"/>
      <c r="C9" s="105" t="s">
        <v>355</v>
      </c>
      <c r="D9" s="106" t="s">
        <v>204</v>
      </c>
      <c r="E9" s="47">
        <v>6</v>
      </c>
      <c r="F9" s="48"/>
      <c r="G9" s="49">
        <f t="shared" si="0"/>
        <v>0</v>
      </c>
    </row>
    <row r="10" spans="1:7">
      <c r="A10" s="250"/>
      <c r="B10" s="46"/>
      <c r="C10" s="107" t="s">
        <v>356</v>
      </c>
      <c r="D10" s="33" t="s">
        <v>357</v>
      </c>
      <c r="E10" s="47">
        <v>1</v>
      </c>
      <c r="F10" s="48"/>
      <c r="G10" s="49">
        <f t="shared" si="0"/>
        <v>0</v>
      </c>
    </row>
    <row r="11" spans="1:7">
      <c r="A11" s="253"/>
      <c r="B11" s="253"/>
      <c r="C11" s="253"/>
      <c r="D11" s="254" t="s">
        <v>41</v>
      </c>
      <c r="E11" s="255"/>
      <c r="F11" s="108" t="str">
        <f>A3</f>
        <v>2.01</v>
      </c>
      <c r="G11" s="40">
        <f>SUM(G5:G10)</f>
        <v>0</v>
      </c>
    </row>
    <row r="12" spans="1:7">
      <c r="A12" s="245"/>
      <c r="B12" s="245"/>
      <c r="C12" s="245"/>
      <c r="D12" s="245"/>
      <c r="E12" s="245"/>
      <c r="F12" s="245"/>
      <c r="G12" s="245"/>
    </row>
    <row r="13" spans="1:7">
      <c r="A13" s="23" t="s">
        <v>358</v>
      </c>
      <c r="B13" s="24"/>
      <c r="C13" s="267" t="s">
        <v>359</v>
      </c>
      <c r="D13" s="267"/>
      <c r="E13" s="267"/>
      <c r="F13" s="267"/>
      <c r="G13" s="267"/>
    </row>
    <row r="14" spans="1:7">
      <c r="A14" s="25" t="s">
        <v>31</v>
      </c>
      <c r="B14" s="26"/>
      <c r="C14" s="27" t="s">
        <v>32</v>
      </c>
      <c r="D14" s="28" t="s">
        <v>33</v>
      </c>
      <c r="E14" s="28" t="s">
        <v>34</v>
      </c>
      <c r="F14" s="29" t="s">
        <v>35</v>
      </c>
      <c r="G14" s="29" t="s">
        <v>36</v>
      </c>
    </row>
    <row r="15" spans="1:7" ht="37.9">
      <c r="A15" s="30" t="s">
        <v>360</v>
      </c>
      <c r="B15" s="107"/>
      <c r="C15" s="107" t="s">
        <v>361</v>
      </c>
      <c r="D15" s="33" t="s">
        <v>362</v>
      </c>
      <c r="E15" s="47">
        <v>30</v>
      </c>
      <c r="F15" s="48"/>
      <c r="G15" s="49">
        <f t="shared" ref="G15:G20" si="1">F15*E15</f>
        <v>0</v>
      </c>
    </row>
    <row r="16" spans="1:7" ht="25.15">
      <c r="A16" s="30" t="s">
        <v>363</v>
      </c>
      <c r="B16" s="107"/>
      <c r="C16" s="105" t="s">
        <v>364</v>
      </c>
      <c r="D16" s="33" t="s">
        <v>273</v>
      </c>
      <c r="E16" s="47">
        <v>85</v>
      </c>
      <c r="F16" s="48"/>
      <c r="G16" s="49">
        <f t="shared" si="1"/>
        <v>0</v>
      </c>
    </row>
    <row r="17" spans="1:7">
      <c r="A17" s="30" t="s">
        <v>365</v>
      </c>
      <c r="B17" s="107"/>
      <c r="C17" s="107" t="s">
        <v>366</v>
      </c>
      <c r="D17" s="33" t="s">
        <v>273</v>
      </c>
      <c r="E17" s="47">
        <v>185</v>
      </c>
      <c r="F17" s="48"/>
      <c r="G17" s="49">
        <f t="shared" si="1"/>
        <v>0</v>
      </c>
    </row>
    <row r="18" spans="1:7">
      <c r="A18" s="30" t="s">
        <v>367</v>
      </c>
      <c r="B18" s="107"/>
      <c r="C18" s="107" t="s">
        <v>368</v>
      </c>
      <c r="D18" s="33" t="s">
        <v>273</v>
      </c>
      <c r="E18" s="47">
        <v>510</v>
      </c>
      <c r="F18" s="48"/>
      <c r="G18" s="49">
        <f t="shared" si="1"/>
        <v>0</v>
      </c>
    </row>
    <row r="19" spans="1:7">
      <c r="A19" s="30" t="s">
        <v>369</v>
      </c>
      <c r="B19" s="107"/>
      <c r="C19" s="107" t="s">
        <v>370</v>
      </c>
      <c r="D19" s="33" t="s">
        <v>273</v>
      </c>
      <c r="E19" s="47">
        <v>600</v>
      </c>
      <c r="F19" s="48"/>
      <c r="G19" s="49">
        <f>E19*F19</f>
        <v>0</v>
      </c>
    </row>
    <row r="20" spans="1:7">
      <c r="A20" s="30" t="s">
        <v>371</v>
      </c>
      <c r="B20" s="107"/>
      <c r="C20" s="107" t="s">
        <v>372</v>
      </c>
      <c r="D20" s="33" t="s">
        <v>357</v>
      </c>
      <c r="E20" s="47">
        <v>1</v>
      </c>
      <c r="F20" s="48"/>
      <c r="G20" s="49">
        <f t="shared" si="1"/>
        <v>0</v>
      </c>
    </row>
    <row r="21" spans="1:7">
      <c r="A21" s="253"/>
      <c r="B21" s="253"/>
      <c r="C21" s="253"/>
      <c r="D21" s="254" t="s">
        <v>41</v>
      </c>
      <c r="E21" s="255"/>
      <c r="F21" s="108" t="str">
        <f>A13</f>
        <v>2.02</v>
      </c>
      <c r="G21" s="40">
        <f>SUM(G15:G20)</f>
        <v>0</v>
      </c>
    </row>
    <row r="22" spans="1:7" s="10" customFormat="1">
      <c r="A22" s="245"/>
      <c r="B22" s="245"/>
      <c r="C22" s="245"/>
      <c r="D22" s="245"/>
      <c r="E22" s="245"/>
      <c r="F22" s="245"/>
      <c r="G22" s="245"/>
    </row>
    <row r="23" spans="1:7">
      <c r="A23" s="23" t="s">
        <v>373</v>
      </c>
      <c r="B23" s="24"/>
      <c r="C23" s="267" t="s">
        <v>374</v>
      </c>
      <c r="D23" s="267"/>
      <c r="E23" s="267"/>
      <c r="F23" s="267"/>
      <c r="G23" s="267"/>
    </row>
    <row r="24" spans="1:7">
      <c r="A24" s="25" t="s">
        <v>31</v>
      </c>
      <c r="B24" s="26"/>
      <c r="C24" s="27" t="s">
        <v>32</v>
      </c>
      <c r="D24" s="28" t="s">
        <v>33</v>
      </c>
      <c r="E24" s="28" t="s">
        <v>34</v>
      </c>
      <c r="F24" s="29" t="s">
        <v>35</v>
      </c>
      <c r="G24" s="29" t="s">
        <v>36</v>
      </c>
    </row>
    <row r="25" spans="1:7" ht="15.6">
      <c r="A25" s="30" t="s">
        <v>375</v>
      </c>
      <c r="B25" s="46"/>
      <c r="C25" s="107" t="s">
        <v>376</v>
      </c>
      <c r="D25" s="106" t="s">
        <v>204</v>
      </c>
      <c r="E25" s="47">
        <v>29</v>
      </c>
      <c r="F25" s="48"/>
      <c r="G25" s="49">
        <f t="shared" ref="G25:G31" si="2">F25*E25</f>
        <v>0</v>
      </c>
    </row>
    <row r="26" spans="1:7" ht="25.15">
      <c r="A26" s="30" t="s">
        <v>377</v>
      </c>
      <c r="B26" s="46"/>
      <c r="C26" s="109" t="s">
        <v>378</v>
      </c>
      <c r="D26" s="106" t="s">
        <v>204</v>
      </c>
      <c r="E26" s="47">
        <v>6</v>
      </c>
      <c r="F26" s="48"/>
      <c r="G26" s="49">
        <f t="shared" si="2"/>
        <v>0</v>
      </c>
    </row>
    <row r="27" spans="1:7" ht="37.9">
      <c r="A27" s="30" t="s">
        <v>379</v>
      </c>
      <c r="B27" s="46"/>
      <c r="C27" s="107" t="s">
        <v>380</v>
      </c>
      <c r="D27" s="106" t="s">
        <v>204</v>
      </c>
      <c r="E27" s="47">
        <v>4</v>
      </c>
      <c r="F27" s="48"/>
      <c r="G27" s="49">
        <f t="shared" si="2"/>
        <v>0</v>
      </c>
    </row>
    <row r="28" spans="1:7" ht="15.6">
      <c r="A28" s="30" t="s">
        <v>377</v>
      </c>
      <c r="B28" s="46"/>
      <c r="C28" s="107" t="s">
        <v>381</v>
      </c>
      <c r="D28" s="106" t="s">
        <v>204</v>
      </c>
      <c r="E28" s="47">
        <v>2</v>
      </c>
      <c r="F28" s="48"/>
      <c r="G28" s="49">
        <f t="shared" si="2"/>
        <v>0</v>
      </c>
    </row>
    <row r="29" spans="1:7" ht="15.6">
      <c r="A29" s="30" t="s">
        <v>382</v>
      </c>
      <c r="B29" s="46"/>
      <c r="C29" s="107" t="s">
        <v>383</v>
      </c>
      <c r="D29" s="106" t="s">
        <v>204</v>
      </c>
      <c r="E29" s="47">
        <v>5</v>
      </c>
      <c r="F29" s="48"/>
      <c r="G29" s="49">
        <f t="shared" si="2"/>
        <v>0</v>
      </c>
    </row>
    <row r="30" spans="1:7" ht="37.9">
      <c r="A30" s="30" t="s">
        <v>377</v>
      </c>
      <c r="B30" s="46"/>
      <c r="C30" s="107" t="s">
        <v>384</v>
      </c>
      <c r="D30" s="106" t="s">
        <v>204</v>
      </c>
      <c r="E30" s="47">
        <v>9</v>
      </c>
      <c r="F30" s="48"/>
      <c r="G30" s="49">
        <f t="shared" si="2"/>
        <v>0</v>
      </c>
    </row>
    <row r="31" spans="1:7">
      <c r="A31" s="30" t="s">
        <v>385</v>
      </c>
      <c r="B31" s="46"/>
      <c r="C31" s="107" t="s">
        <v>372</v>
      </c>
      <c r="D31" s="33" t="s">
        <v>357</v>
      </c>
      <c r="E31" s="47">
        <v>1</v>
      </c>
      <c r="F31" s="48"/>
      <c r="G31" s="49">
        <f t="shared" si="2"/>
        <v>0</v>
      </c>
    </row>
    <row r="32" spans="1:7">
      <c r="A32" s="253"/>
      <c r="B32" s="253"/>
      <c r="C32" s="253"/>
      <c r="D32" s="254" t="s">
        <v>41</v>
      </c>
      <c r="E32" s="255"/>
      <c r="F32" s="108" t="str">
        <f>A23</f>
        <v>2.03</v>
      </c>
      <c r="G32" s="40">
        <f>SUM(G25:G31)</f>
        <v>0</v>
      </c>
    </row>
    <row r="33" spans="1:7">
      <c r="A33" s="245"/>
      <c r="B33" s="245"/>
      <c r="C33" s="245"/>
      <c r="D33" s="245"/>
      <c r="E33" s="245"/>
      <c r="F33" s="245"/>
      <c r="G33" s="245"/>
    </row>
    <row r="34" spans="1:7">
      <c r="A34" s="23" t="s">
        <v>386</v>
      </c>
      <c r="B34" s="24"/>
      <c r="C34" s="267" t="s">
        <v>387</v>
      </c>
      <c r="D34" s="267"/>
      <c r="E34" s="267"/>
      <c r="F34" s="267"/>
      <c r="G34" s="267"/>
    </row>
    <row r="35" spans="1:7">
      <c r="A35" s="25" t="s">
        <v>31</v>
      </c>
      <c r="B35" s="26"/>
      <c r="C35" s="27" t="s">
        <v>32</v>
      </c>
      <c r="D35" s="28" t="s">
        <v>33</v>
      </c>
      <c r="E35" s="28" t="s">
        <v>34</v>
      </c>
      <c r="F35" s="29" t="s">
        <v>35</v>
      </c>
      <c r="G35" s="29" t="s">
        <v>36</v>
      </c>
    </row>
    <row r="36" spans="1:7" ht="25.15">
      <c r="A36" s="30" t="s">
        <v>388</v>
      </c>
      <c r="B36" s="46"/>
      <c r="C36" s="81" t="s">
        <v>389</v>
      </c>
      <c r="D36" s="106" t="s">
        <v>204</v>
      </c>
      <c r="E36" s="110">
        <v>7</v>
      </c>
      <c r="F36" s="111"/>
      <c r="G36" s="111">
        <f t="shared" ref="G36:G41" si="3">F36*E36</f>
        <v>0</v>
      </c>
    </row>
    <row r="37" spans="1:7" ht="25.15">
      <c r="A37" s="30" t="s">
        <v>390</v>
      </c>
      <c r="B37" s="46"/>
      <c r="C37" s="81" t="s">
        <v>391</v>
      </c>
      <c r="D37" s="106" t="s">
        <v>204</v>
      </c>
      <c r="E37" s="110">
        <v>5</v>
      </c>
      <c r="F37" s="111"/>
      <c r="G37" s="111">
        <f t="shared" si="3"/>
        <v>0</v>
      </c>
    </row>
    <row r="38" spans="1:7" ht="25.15">
      <c r="A38" s="30" t="s">
        <v>392</v>
      </c>
      <c r="B38" s="46"/>
      <c r="C38" s="81" t="s">
        <v>393</v>
      </c>
      <c r="D38" s="106" t="s">
        <v>204</v>
      </c>
      <c r="E38" s="110">
        <v>3</v>
      </c>
      <c r="F38" s="111"/>
      <c r="G38" s="111">
        <f t="shared" si="3"/>
        <v>0</v>
      </c>
    </row>
    <row r="39" spans="1:7" ht="25.15">
      <c r="A39" s="30" t="s">
        <v>394</v>
      </c>
      <c r="B39" s="46"/>
      <c r="C39" s="81" t="s">
        <v>395</v>
      </c>
      <c r="D39" s="106" t="s">
        <v>204</v>
      </c>
      <c r="E39" s="110">
        <v>7</v>
      </c>
      <c r="F39" s="111"/>
      <c r="G39" s="111">
        <f t="shared" si="3"/>
        <v>0</v>
      </c>
    </row>
    <row r="40" spans="1:7" ht="15.6">
      <c r="A40" s="30" t="s">
        <v>396</v>
      </c>
      <c r="B40" s="46"/>
      <c r="C40" s="81" t="s">
        <v>397</v>
      </c>
      <c r="D40" s="106" t="s">
        <v>204</v>
      </c>
      <c r="E40" s="110">
        <v>1</v>
      </c>
      <c r="F40" s="111"/>
      <c r="G40" s="111">
        <f t="shared" si="3"/>
        <v>0</v>
      </c>
    </row>
    <row r="41" spans="1:7">
      <c r="A41" s="30" t="s">
        <v>398</v>
      </c>
      <c r="B41" s="46"/>
      <c r="C41" s="81" t="s">
        <v>399</v>
      </c>
      <c r="D41" s="111" t="s">
        <v>357</v>
      </c>
      <c r="E41" s="110">
        <v>1</v>
      </c>
      <c r="F41" s="111"/>
      <c r="G41" s="111">
        <f t="shared" si="3"/>
        <v>0</v>
      </c>
    </row>
    <row r="42" spans="1:7">
      <c r="A42" s="253"/>
      <c r="B42" s="253"/>
      <c r="C42" s="253"/>
      <c r="D42" s="259" t="s">
        <v>41</v>
      </c>
      <c r="E42" s="260"/>
      <c r="F42" s="112" t="str">
        <f>A34</f>
        <v>2.04</v>
      </c>
      <c r="G42" s="40">
        <f>SUM(G36:G41)</f>
        <v>0</v>
      </c>
    </row>
    <row r="43" spans="1:7">
      <c r="A43" s="245"/>
      <c r="B43" s="245"/>
      <c r="C43" s="245"/>
      <c r="D43" s="245"/>
      <c r="E43" s="245"/>
      <c r="F43" s="245"/>
      <c r="G43" s="245"/>
    </row>
    <row r="44" spans="1:7">
      <c r="A44" s="23" t="s">
        <v>400</v>
      </c>
      <c r="B44" s="24"/>
      <c r="C44" s="267" t="s">
        <v>401</v>
      </c>
      <c r="D44" s="267"/>
      <c r="E44" s="267"/>
      <c r="F44" s="267"/>
      <c r="G44" s="267"/>
    </row>
    <row r="45" spans="1:7">
      <c r="A45" s="25" t="s">
        <v>31</v>
      </c>
      <c r="B45" s="26"/>
      <c r="C45" s="27" t="s">
        <v>32</v>
      </c>
      <c r="D45" s="28" t="s">
        <v>33</v>
      </c>
      <c r="E45" s="28" t="s">
        <v>34</v>
      </c>
      <c r="F45" s="29" t="s">
        <v>35</v>
      </c>
      <c r="G45" s="29" t="s">
        <v>36</v>
      </c>
    </row>
    <row r="46" spans="1:7" ht="25.15">
      <c r="A46" s="30" t="s">
        <v>402</v>
      </c>
      <c r="B46" s="46"/>
      <c r="C46" s="107" t="s">
        <v>403</v>
      </c>
      <c r="D46" s="33" t="s">
        <v>273</v>
      </c>
      <c r="E46" s="47">
        <v>103</v>
      </c>
      <c r="F46" s="48"/>
      <c r="G46" s="49">
        <f t="shared" ref="G46:G54" si="4">F46*E46</f>
        <v>0</v>
      </c>
    </row>
    <row r="47" spans="1:7" ht="25.15">
      <c r="A47" s="30" t="s">
        <v>404</v>
      </c>
      <c r="B47" s="46"/>
      <c r="C47" s="107" t="s">
        <v>405</v>
      </c>
      <c r="D47" s="33" t="s">
        <v>273</v>
      </c>
      <c r="E47" s="47">
        <v>60</v>
      </c>
      <c r="F47" s="48"/>
      <c r="G47" s="49">
        <f t="shared" si="4"/>
        <v>0</v>
      </c>
    </row>
    <row r="48" spans="1:7" ht="15.6">
      <c r="A48" s="30" t="s">
        <v>406</v>
      </c>
      <c r="B48" s="46"/>
      <c r="C48" s="107" t="s">
        <v>407</v>
      </c>
      <c r="D48" s="106" t="s">
        <v>204</v>
      </c>
      <c r="E48" s="47">
        <v>2</v>
      </c>
      <c r="F48" s="48"/>
      <c r="G48" s="49">
        <f t="shared" si="4"/>
        <v>0</v>
      </c>
    </row>
    <row r="49" spans="1:7" ht="25.15">
      <c r="A49" s="30" t="s">
        <v>408</v>
      </c>
      <c r="B49" s="46"/>
      <c r="C49" s="107" t="s">
        <v>409</v>
      </c>
      <c r="D49" s="33" t="s">
        <v>273</v>
      </c>
      <c r="E49" s="47">
        <v>50</v>
      </c>
      <c r="F49" s="48"/>
      <c r="G49" s="49">
        <f t="shared" si="4"/>
        <v>0</v>
      </c>
    </row>
    <row r="50" spans="1:7" ht="25.15">
      <c r="A50" s="30" t="s">
        <v>410</v>
      </c>
      <c r="B50" s="46"/>
      <c r="C50" s="107" t="s">
        <v>411</v>
      </c>
      <c r="D50" s="33" t="s">
        <v>273</v>
      </c>
      <c r="E50" s="47">
        <v>60</v>
      </c>
      <c r="F50" s="48"/>
      <c r="G50" s="49">
        <f t="shared" si="4"/>
        <v>0</v>
      </c>
    </row>
    <row r="51" spans="1:7" ht="15.6">
      <c r="A51" s="30" t="s">
        <v>412</v>
      </c>
      <c r="B51" s="46"/>
      <c r="C51" s="107" t="s">
        <v>413</v>
      </c>
      <c r="D51" s="106" t="s">
        <v>204</v>
      </c>
      <c r="E51" s="47">
        <v>2</v>
      </c>
      <c r="F51" s="48"/>
      <c r="G51" s="49">
        <f t="shared" ref="G51:G53" si="5">E51*F51</f>
        <v>0</v>
      </c>
    </row>
    <row r="52" spans="1:7" ht="15.6">
      <c r="A52" s="30" t="s">
        <v>414</v>
      </c>
      <c r="B52" s="46"/>
      <c r="C52" s="107" t="s">
        <v>415</v>
      </c>
      <c r="D52" s="106" t="s">
        <v>204</v>
      </c>
      <c r="E52" s="47">
        <v>4</v>
      </c>
      <c r="F52" s="48"/>
      <c r="G52" s="49">
        <f t="shared" si="5"/>
        <v>0</v>
      </c>
    </row>
    <row r="53" spans="1:7" ht="15.6">
      <c r="A53" s="30" t="s">
        <v>416</v>
      </c>
      <c r="B53" s="46"/>
      <c r="C53" s="107" t="s">
        <v>417</v>
      </c>
      <c r="D53" s="106" t="s">
        <v>204</v>
      </c>
      <c r="E53" s="47">
        <v>100</v>
      </c>
      <c r="F53" s="48"/>
      <c r="G53" s="49">
        <f t="shared" si="5"/>
        <v>0</v>
      </c>
    </row>
    <row r="54" spans="1:7">
      <c r="A54" s="30" t="s">
        <v>418</v>
      </c>
      <c r="B54" s="46"/>
      <c r="C54" s="107" t="s">
        <v>372</v>
      </c>
      <c r="D54" s="33" t="s">
        <v>357</v>
      </c>
      <c r="E54" s="47">
        <v>1</v>
      </c>
      <c r="F54" s="48"/>
      <c r="G54" s="49">
        <f t="shared" si="4"/>
        <v>0</v>
      </c>
    </row>
    <row r="55" spans="1:7">
      <c r="A55" s="253"/>
      <c r="B55" s="253"/>
      <c r="C55" s="253"/>
      <c r="D55" s="254" t="s">
        <v>41</v>
      </c>
      <c r="E55" s="255"/>
      <c r="F55" s="54" t="str">
        <f>A44</f>
        <v>2.05</v>
      </c>
      <c r="G55" s="40">
        <f>SUM(G46:G54)</f>
        <v>0</v>
      </c>
    </row>
    <row r="56" spans="1:7">
      <c r="A56" s="245"/>
      <c r="B56" s="245"/>
      <c r="C56" s="245"/>
      <c r="D56" s="245"/>
      <c r="E56" s="245"/>
      <c r="F56" s="245"/>
      <c r="G56" s="245"/>
    </row>
    <row r="57" spans="1:7">
      <c r="A57" s="23" t="s">
        <v>419</v>
      </c>
      <c r="B57" s="24"/>
      <c r="C57" s="267" t="s">
        <v>420</v>
      </c>
      <c r="D57" s="267"/>
      <c r="E57" s="267"/>
      <c r="F57" s="267"/>
      <c r="G57" s="267"/>
    </row>
    <row r="58" spans="1:7">
      <c r="A58" s="25" t="s">
        <v>31</v>
      </c>
      <c r="B58" s="26"/>
      <c r="C58" s="27" t="s">
        <v>32</v>
      </c>
      <c r="D58" s="28" t="s">
        <v>33</v>
      </c>
      <c r="E58" s="28" t="s">
        <v>34</v>
      </c>
      <c r="F58" s="29" t="s">
        <v>35</v>
      </c>
      <c r="G58" s="29" t="s">
        <v>36</v>
      </c>
    </row>
    <row r="59" spans="1:7" ht="31.15">
      <c r="A59" s="30" t="s">
        <v>421</v>
      </c>
      <c r="B59" s="46"/>
      <c r="C59" s="113" t="s">
        <v>422</v>
      </c>
      <c r="D59" s="106" t="s">
        <v>204</v>
      </c>
      <c r="E59" s="114">
        <v>1</v>
      </c>
      <c r="F59" s="115"/>
      <c r="G59" s="116">
        <f t="shared" ref="G59:G66" si="6">E59*F59</f>
        <v>0</v>
      </c>
    </row>
    <row r="60" spans="1:7" ht="15.6">
      <c r="A60" s="30" t="s">
        <v>423</v>
      </c>
      <c r="B60" s="46"/>
      <c r="C60" s="113" t="s">
        <v>424</v>
      </c>
      <c r="D60" s="106" t="s">
        <v>204</v>
      </c>
      <c r="E60" s="114">
        <v>4</v>
      </c>
      <c r="F60" s="115"/>
      <c r="G60" s="116">
        <f t="shared" si="6"/>
        <v>0</v>
      </c>
    </row>
    <row r="61" spans="1:7" ht="15.6">
      <c r="A61" s="30" t="s">
        <v>425</v>
      </c>
      <c r="B61" s="46"/>
      <c r="C61" s="113" t="s">
        <v>426</v>
      </c>
      <c r="D61" s="106" t="s">
        <v>204</v>
      </c>
      <c r="E61" s="114">
        <v>1</v>
      </c>
      <c r="F61" s="115"/>
      <c r="G61" s="116">
        <f t="shared" si="6"/>
        <v>0</v>
      </c>
    </row>
    <row r="62" spans="1:7" ht="15.6">
      <c r="A62" s="30" t="s">
        <v>427</v>
      </c>
      <c r="B62" s="46"/>
      <c r="C62" s="113" t="s">
        <v>428</v>
      </c>
      <c r="D62" s="106" t="s">
        <v>204</v>
      </c>
      <c r="E62" s="114">
        <v>1</v>
      </c>
      <c r="F62" s="115"/>
      <c r="G62" s="116">
        <f t="shared" si="6"/>
        <v>0</v>
      </c>
    </row>
    <row r="63" spans="1:7" ht="15.6">
      <c r="A63" s="30" t="s">
        <v>429</v>
      </c>
      <c r="B63" s="46"/>
      <c r="C63" s="113" t="s">
        <v>430</v>
      </c>
      <c r="D63" s="106" t="s">
        <v>273</v>
      </c>
      <c r="E63" s="114">
        <v>35</v>
      </c>
      <c r="F63" s="115"/>
      <c r="G63" s="116">
        <f t="shared" si="6"/>
        <v>0</v>
      </c>
    </row>
    <row r="64" spans="1:7" ht="15.6">
      <c r="A64" s="30" t="s">
        <v>431</v>
      </c>
      <c r="B64" s="46"/>
      <c r="C64" s="113" t="s">
        <v>432</v>
      </c>
      <c r="D64" s="106" t="s">
        <v>273</v>
      </c>
      <c r="E64" s="114">
        <v>30</v>
      </c>
      <c r="F64" s="115"/>
      <c r="G64" s="116">
        <f t="shared" si="6"/>
        <v>0</v>
      </c>
    </row>
    <row r="65" spans="1:7" ht="15.6">
      <c r="A65" s="30" t="s">
        <v>433</v>
      </c>
      <c r="B65" s="46"/>
      <c r="C65" s="113" t="s">
        <v>434</v>
      </c>
      <c r="D65" s="106" t="s">
        <v>357</v>
      </c>
      <c r="E65" s="114">
        <v>1</v>
      </c>
      <c r="F65" s="115"/>
      <c r="G65" s="116">
        <f t="shared" si="6"/>
        <v>0</v>
      </c>
    </row>
    <row r="66" spans="1:7" ht="15.6">
      <c r="A66" s="30" t="s">
        <v>435</v>
      </c>
      <c r="B66" s="46"/>
      <c r="C66" s="113" t="s">
        <v>436</v>
      </c>
      <c r="D66" s="106" t="s">
        <v>357</v>
      </c>
      <c r="E66" s="114">
        <v>1</v>
      </c>
      <c r="F66" s="115"/>
      <c r="G66" s="116">
        <f t="shared" si="6"/>
        <v>0</v>
      </c>
    </row>
    <row r="67" spans="1:7">
      <c r="A67" s="253"/>
      <c r="B67" s="253"/>
      <c r="C67" s="253"/>
      <c r="D67" s="254" t="s">
        <v>41</v>
      </c>
      <c r="E67" s="255"/>
      <c r="F67" s="54" t="str">
        <f>A57</f>
        <v>2.06</v>
      </c>
      <c r="G67" s="40">
        <f>SUM(G59:G66)</f>
        <v>0</v>
      </c>
    </row>
    <row r="68" spans="1:7">
      <c r="A68" s="52"/>
      <c r="B68" s="52"/>
      <c r="C68" s="52"/>
      <c r="D68" s="52"/>
      <c r="E68" s="52"/>
      <c r="F68" s="52"/>
      <c r="G68" s="52"/>
    </row>
    <row r="69" spans="1:7">
      <c r="A69" s="52"/>
      <c r="B69" s="52"/>
      <c r="C69" s="52"/>
      <c r="D69" s="52"/>
      <c r="E69" s="52"/>
      <c r="F69" s="52"/>
      <c r="G69" s="52"/>
    </row>
    <row r="70" spans="1:7">
      <c r="A70" s="96"/>
      <c r="B70" s="97"/>
      <c r="C70" s="244" t="s">
        <v>211</v>
      </c>
      <c r="D70" s="244"/>
      <c r="E70" s="244"/>
      <c r="F70" s="244"/>
      <c r="G70" s="246"/>
    </row>
    <row r="71" spans="1:7">
      <c r="A71" s="100" t="s">
        <v>358</v>
      </c>
      <c r="B71" s="100"/>
      <c r="C71" s="243" t="str">
        <f>C3</f>
        <v>DISTRIBUTION ENERGY TABLES</v>
      </c>
      <c r="D71" s="243"/>
      <c r="E71" s="243"/>
      <c r="F71" s="243"/>
      <c r="G71" s="99">
        <f>G11</f>
        <v>0</v>
      </c>
    </row>
    <row r="72" spans="1:7">
      <c r="A72" s="100" t="s">
        <v>373</v>
      </c>
      <c r="B72" s="100"/>
      <c r="C72" s="243" t="str">
        <f>C13</f>
        <v>CABLE INSTALLATIONS AND CHANNELS</v>
      </c>
      <c r="D72" s="243"/>
      <c r="E72" s="243"/>
      <c r="F72" s="243"/>
      <c r="G72" s="99">
        <f>G21</f>
        <v>0</v>
      </c>
    </row>
    <row r="73" spans="1:7">
      <c r="A73" s="100" t="s">
        <v>386</v>
      </c>
      <c r="B73" s="100"/>
      <c r="C73" s="243" t="str">
        <f>C23</f>
        <v>ELECTRIC LIGHTING</v>
      </c>
      <c r="D73" s="243"/>
      <c r="E73" s="243"/>
      <c r="F73" s="243"/>
      <c r="G73" s="99">
        <f>G32</f>
        <v>0</v>
      </c>
    </row>
    <row r="74" spans="1:7">
      <c r="A74" s="98" t="s">
        <v>400</v>
      </c>
      <c r="B74" s="100"/>
      <c r="C74" s="243" t="str">
        <f>C34</f>
        <v>SOCKETS AND SWITCHES</v>
      </c>
      <c r="D74" s="243"/>
      <c r="E74" s="243"/>
      <c r="F74" s="243"/>
      <c r="G74" s="99">
        <f>G42</f>
        <v>0</v>
      </c>
    </row>
    <row r="75" spans="1:7">
      <c r="A75" s="100" t="s">
        <v>419</v>
      </c>
      <c r="B75" s="100"/>
      <c r="C75" s="243" t="str">
        <f>C44</f>
        <v>GROUNDING AND LIGHTNING PROTECTION</v>
      </c>
      <c r="D75" s="243"/>
      <c r="E75" s="243"/>
      <c r="F75" s="243"/>
      <c r="G75" s="99">
        <f>G55</f>
        <v>0</v>
      </c>
    </row>
    <row r="76" spans="1:7">
      <c r="A76" s="100" t="s">
        <v>437</v>
      </c>
      <c r="B76" s="100"/>
      <c r="C76" s="243" t="str">
        <f>C57</f>
        <v>FIRE ALARM SYSTEM</v>
      </c>
      <c r="D76" s="243"/>
      <c r="E76" s="243"/>
      <c r="F76" s="243"/>
      <c r="G76" s="99">
        <f>G67</f>
        <v>0</v>
      </c>
    </row>
    <row r="77" spans="1:7">
      <c r="A77" s="96"/>
      <c r="B77" s="97"/>
      <c r="C77" s="244" t="str">
        <f>C2</f>
        <v>ELECTRICAL INSTALLATION WORKS</v>
      </c>
      <c r="D77" s="244"/>
      <c r="E77" s="244"/>
      <c r="F77" s="117" t="s">
        <v>217</v>
      </c>
      <c r="G77" s="118">
        <f>SUM(G71:G76)</f>
        <v>0</v>
      </c>
    </row>
  </sheetData>
  <mergeCells count="33">
    <mergeCell ref="A42:C42"/>
    <mergeCell ref="D42:E42"/>
    <mergeCell ref="A43:G43"/>
    <mergeCell ref="C44:G44"/>
    <mergeCell ref="C23:G23"/>
    <mergeCell ref="A32:C32"/>
    <mergeCell ref="D32:E32"/>
    <mergeCell ref="A33:G33"/>
    <mergeCell ref="C34:G34"/>
    <mergeCell ref="A12:G12"/>
    <mergeCell ref="C13:G13"/>
    <mergeCell ref="A21:C21"/>
    <mergeCell ref="D21:E21"/>
    <mergeCell ref="A22:G22"/>
    <mergeCell ref="C2:G2"/>
    <mergeCell ref="C3:G3"/>
    <mergeCell ref="A5:A10"/>
    <mergeCell ref="A11:C11"/>
    <mergeCell ref="D11:E11"/>
    <mergeCell ref="A55:C55"/>
    <mergeCell ref="D55:E55"/>
    <mergeCell ref="A56:G56"/>
    <mergeCell ref="C57:G57"/>
    <mergeCell ref="A67:C67"/>
    <mergeCell ref="D67:E67"/>
    <mergeCell ref="C75:F75"/>
    <mergeCell ref="C76:F76"/>
    <mergeCell ref="C77:E77"/>
    <mergeCell ref="C70:G70"/>
    <mergeCell ref="C71:F71"/>
    <mergeCell ref="C72:F72"/>
    <mergeCell ref="C73:F73"/>
    <mergeCell ref="C74:F74"/>
  </mergeCells>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4CED80-B56A-46DC-B071-9FA593041BD4}">
  <dimension ref="A2:G20"/>
  <sheetViews>
    <sheetView workbookViewId="0">
      <selection activeCell="C11" sqref="C11"/>
    </sheetView>
  </sheetViews>
  <sheetFormatPr defaultColWidth="8.85546875" defaultRowHeight="14.45"/>
  <cols>
    <col min="2" max="2" width="8" customWidth="1"/>
    <col min="3" max="3" width="53.28515625" customWidth="1"/>
  </cols>
  <sheetData>
    <row r="2" spans="1:7">
      <c r="A2" s="1">
        <v>4</v>
      </c>
      <c r="B2" s="1"/>
      <c r="C2" s="1" t="s">
        <v>438</v>
      </c>
      <c r="D2" s="1"/>
      <c r="E2" s="1"/>
      <c r="F2" s="1"/>
      <c r="G2" s="1"/>
    </row>
    <row r="3" spans="1:7">
      <c r="A3" s="222" t="s">
        <v>225</v>
      </c>
      <c r="B3" s="146"/>
      <c r="C3" s="315" t="s">
        <v>439</v>
      </c>
      <c r="D3" s="316"/>
      <c r="E3" s="316"/>
      <c r="F3" s="316"/>
      <c r="G3" s="316"/>
    </row>
    <row r="4" spans="1:7" s="10" customFormat="1" ht="26.1">
      <c r="A4" s="317">
        <v>1</v>
      </c>
      <c r="B4" s="127"/>
      <c r="C4" s="202" t="s">
        <v>440</v>
      </c>
      <c r="D4" s="203"/>
      <c r="E4" s="204"/>
      <c r="F4" s="204"/>
      <c r="G4" s="205"/>
    </row>
    <row r="5" spans="1:7" s="10" customFormat="1">
      <c r="A5" s="318"/>
      <c r="B5" s="127"/>
      <c r="C5" s="202" t="s">
        <v>441</v>
      </c>
      <c r="D5" s="203" t="s">
        <v>153</v>
      </c>
      <c r="E5" s="204">
        <v>1</v>
      </c>
      <c r="F5" s="206"/>
      <c r="G5" s="207">
        <f t="shared" ref="G5:G7" si="0">F5*E5</f>
        <v>0</v>
      </c>
    </row>
    <row r="6" spans="1:7">
      <c r="A6" s="318"/>
      <c r="B6" s="127"/>
      <c r="C6" s="202" t="s">
        <v>442</v>
      </c>
      <c r="D6" s="203" t="s">
        <v>153</v>
      </c>
      <c r="E6" s="204">
        <v>1</v>
      </c>
      <c r="F6" s="206"/>
      <c r="G6" s="207">
        <f t="shared" si="0"/>
        <v>0</v>
      </c>
    </row>
    <row r="7" spans="1:7">
      <c r="A7" s="318"/>
      <c r="B7" s="127"/>
      <c r="C7" s="202" t="s">
        <v>443</v>
      </c>
      <c r="D7" s="203" t="s">
        <v>153</v>
      </c>
      <c r="E7" s="204">
        <v>5</v>
      </c>
      <c r="F7" s="208"/>
      <c r="G7" s="207">
        <f t="shared" si="0"/>
        <v>0</v>
      </c>
    </row>
    <row r="8" spans="1:7">
      <c r="A8" s="209">
        <v>2</v>
      </c>
      <c r="B8" s="127"/>
      <c r="C8" s="210" t="s">
        <v>444</v>
      </c>
      <c r="D8" s="203" t="s">
        <v>153</v>
      </c>
      <c r="E8" s="204">
        <f>(E5+E6+E7)</f>
        <v>7</v>
      </c>
      <c r="F8" s="208"/>
      <c r="G8" s="207">
        <f>F8*E8</f>
        <v>0</v>
      </c>
    </row>
    <row r="9" spans="1:7">
      <c r="A9" s="209">
        <v>3</v>
      </c>
      <c r="B9" s="127"/>
      <c r="C9" s="211" t="s">
        <v>445</v>
      </c>
      <c r="D9" s="203" t="s">
        <v>153</v>
      </c>
      <c r="E9" s="204">
        <v>40</v>
      </c>
      <c r="F9" s="208"/>
      <c r="G9" s="207">
        <f>F9*E9</f>
        <v>0</v>
      </c>
    </row>
    <row r="10" spans="1:7">
      <c r="A10" s="317">
        <v>4</v>
      </c>
      <c r="B10" s="127"/>
      <c r="C10" s="211" t="s">
        <v>446</v>
      </c>
      <c r="D10" s="203"/>
      <c r="E10" s="212"/>
      <c r="F10" s="208"/>
      <c r="G10" s="207"/>
    </row>
    <row r="11" spans="1:7">
      <c r="A11" s="318"/>
      <c r="B11" s="127"/>
      <c r="C11" s="211" t="s">
        <v>447</v>
      </c>
      <c r="D11" s="203" t="s">
        <v>231</v>
      </c>
      <c r="E11" s="212">
        <f>5*15</f>
        <v>75</v>
      </c>
      <c r="F11" s="213"/>
      <c r="G11" s="207">
        <f t="shared" ref="G11:G13" si="1">E11*F11</f>
        <v>0</v>
      </c>
    </row>
    <row r="12" spans="1:7">
      <c r="A12" s="318"/>
      <c r="B12" s="127"/>
      <c r="C12" s="211" t="s">
        <v>448</v>
      </c>
      <c r="D12" s="203" t="s">
        <v>231</v>
      </c>
      <c r="E12" s="212">
        <v>36</v>
      </c>
      <c r="F12" s="213"/>
      <c r="G12" s="207">
        <f t="shared" si="1"/>
        <v>0</v>
      </c>
    </row>
    <row r="13" spans="1:7">
      <c r="A13" s="318"/>
      <c r="B13" s="127"/>
      <c r="C13" s="211" t="s">
        <v>449</v>
      </c>
      <c r="D13" s="203" t="s">
        <v>231</v>
      </c>
      <c r="E13" s="212">
        <v>24</v>
      </c>
      <c r="F13" s="213"/>
      <c r="G13" s="207">
        <f t="shared" si="1"/>
        <v>0</v>
      </c>
    </row>
    <row r="14" spans="1:7">
      <c r="A14" s="318"/>
      <c r="B14" s="127"/>
      <c r="C14" s="211" t="s">
        <v>450</v>
      </c>
      <c r="D14" s="203" t="s">
        <v>231</v>
      </c>
      <c r="E14" s="212">
        <v>6</v>
      </c>
      <c r="F14" s="213"/>
      <c r="G14" s="207">
        <f>E14*F14</f>
        <v>0</v>
      </c>
    </row>
    <row r="15" spans="1:7" ht="26.1">
      <c r="A15" s="209">
        <v>5</v>
      </c>
      <c r="B15" s="127"/>
      <c r="C15" s="202" t="s">
        <v>451</v>
      </c>
      <c r="D15" s="214" t="s">
        <v>452</v>
      </c>
      <c r="E15" s="212">
        <v>0.4</v>
      </c>
      <c r="F15" s="215"/>
      <c r="G15" s="207">
        <f>E15*F15</f>
        <v>0</v>
      </c>
    </row>
    <row r="16" spans="1:7" ht="39">
      <c r="A16" s="209">
        <v>6</v>
      </c>
      <c r="B16" s="127"/>
      <c r="C16" s="202" t="s">
        <v>453</v>
      </c>
      <c r="D16" s="214" t="s">
        <v>454</v>
      </c>
      <c r="E16" s="212">
        <v>1</v>
      </c>
      <c r="F16" s="215"/>
      <c r="G16" s="207">
        <f>F16*E16</f>
        <v>0</v>
      </c>
    </row>
    <row r="17" spans="1:7" ht="39">
      <c r="A17" s="209">
        <v>7</v>
      </c>
      <c r="B17" s="127"/>
      <c r="C17" s="202" t="s">
        <v>455</v>
      </c>
      <c r="D17" s="214" t="s">
        <v>454</v>
      </c>
      <c r="E17" s="212">
        <v>1</v>
      </c>
      <c r="F17" s="215"/>
      <c r="G17" s="207">
        <f>F17*E17</f>
        <v>0</v>
      </c>
    </row>
    <row r="18" spans="1:7" ht="26.1">
      <c r="A18" s="209">
        <v>8</v>
      </c>
      <c r="B18" s="127"/>
      <c r="C18" s="202" t="s">
        <v>456</v>
      </c>
      <c r="D18" s="214" t="s">
        <v>454</v>
      </c>
      <c r="E18" s="212">
        <v>1</v>
      </c>
      <c r="F18" s="215"/>
      <c r="G18" s="207">
        <f t="shared" ref="G18:G19" si="2">F18*E18</f>
        <v>0</v>
      </c>
    </row>
    <row r="19" spans="1:7">
      <c r="A19" s="201">
        <v>9</v>
      </c>
      <c r="B19" s="127"/>
      <c r="C19" s="216" t="s">
        <v>457</v>
      </c>
      <c r="D19" s="217" t="s">
        <v>153</v>
      </c>
      <c r="E19" s="218">
        <v>5</v>
      </c>
      <c r="F19" s="219"/>
      <c r="G19" s="220">
        <f t="shared" si="2"/>
        <v>0</v>
      </c>
    </row>
    <row r="20" spans="1:7" ht="15.6">
      <c r="A20" s="319" t="s">
        <v>458</v>
      </c>
      <c r="B20" s="320"/>
      <c r="C20" s="320"/>
      <c r="D20" s="320"/>
      <c r="E20" s="320"/>
      <c r="F20" s="321"/>
      <c r="G20" s="221">
        <f>SUM(G4:G19)</f>
        <v>0</v>
      </c>
    </row>
  </sheetData>
  <mergeCells count="4">
    <mergeCell ref="C3:G3"/>
    <mergeCell ref="A4:A7"/>
    <mergeCell ref="A10:A14"/>
    <mergeCell ref="A20:F20"/>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16C244-ADBB-4931-AF38-057676016B03}">
  <dimension ref="B2:G26"/>
  <sheetViews>
    <sheetView topLeftCell="A21" workbookViewId="0">
      <selection activeCell="C42" sqref="C42"/>
    </sheetView>
  </sheetViews>
  <sheetFormatPr defaultRowHeight="14.45"/>
  <cols>
    <col min="3" max="3" width="70.5703125" customWidth="1"/>
  </cols>
  <sheetData>
    <row r="2" spans="2:7" ht="19.5">
      <c r="B2" s="322" t="s">
        <v>459</v>
      </c>
      <c r="C2" s="322"/>
      <c r="D2" s="322"/>
      <c r="E2" s="322"/>
      <c r="F2" s="322"/>
      <c r="G2" s="322"/>
    </row>
    <row r="3" spans="2:7">
      <c r="B3" s="149"/>
      <c r="C3" s="143"/>
      <c r="D3" s="143"/>
      <c r="E3" s="143"/>
      <c r="F3" s="144"/>
      <c r="G3" s="144"/>
    </row>
    <row r="4" spans="2:7" ht="16.899999999999999">
      <c r="B4" s="182"/>
      <c r="C4" s="323"/>
      <c r="D4" s="324"/>
      <c r="E4" s="324"/>
      <c r="F4" s="325"/>
      <c r="G4" s="158"/>
    </row>
    <row r="5" spans="2:7">
      <c r="B5" s="223">
        <v>1</v>
      </c>
      <c r="C5" s="224" t="s">
        <v>460</v>
      </c>
      <c r="D5" s="225" t="s">
        <v>40</v>
      </c>
      <c r="E5" s="226">
        <v>40</v>
      </c>
      <c r="F5" s="226"/>
      <c r="G5" s="227">
        <f>E5*F5</f>
        <v>0</v>
      </c>
    </row>
    <row r="6" spans="2:7">
      <c r="B6" s="223">
        <v>2</v>
      </c>
      <c r="C6" s="202" t="s">
        <v>461</v>
      </c>
      <c r="D6" s="203" t="s">
        <v>40</v>
      </c>
      <c r="E6" s="204">
        <v>40</v>
      </c>
      <c r="F6" s="206"/>
      <c r="G6" s="227">
        <f t="shared" ref="G6:G10" si="0">E6*F6</f>
        <v>0</v>
      </c>
    </row>
    <row r="7" spans="2:7" ht="26.1">
      <c r="B7" s="223">
        <v>3</v>
      </c>
      <c r="C7" s="202" t="s">
        <v>462</v>
      </c>
      <c r="D7" s="203" t="s">
        <v>40</v>
      </c>
      <c r="E7" s="204">
        <v>40</v>
      </c>
      <c r="F7" s="206"/>
      <c r="G7" s="227">
        <f t="shared" si="0"/>
        <v>0</v>
      </c>
    </row>
    <row r="8" spans="2:7">
      <c r="B8" s="223">
        <v>4</v>
      </c>
      <c r="C8" s="202" t="s">
        <v>463</v>
      </c>
      <c r="D8" s="203" t="s">
        <v>464</v>
      </c>
      <c r="E8" s="204">
        <v>40</v>
      </c>
      <c r="F8" s="208"/>
      <c r="G8" s="227">
        <f t="shared" si="0"/>
        <v>0</v>
      </c>
    </row>
    <row r="9" spans="2:7">
      <c r="B9" s="223">
        <v>5</v>
      </c>
      <c r="C9" s="210" t="s">
        <v>465</v>
      </c>
      <c r="D9" s="203" t="s">
        <v>40</v>
      </c>
      <c r="E9" s="204">
        <v>40</v>
      </c>
      <c r="F9" s="208"/>
      <c r="G9" s="227">
        <f t="shared" si="0"/>
        <v>0</v>
      </c>
    </row>
    <row r="10" spans="2:7">
      <c r="B10" s="223">
        <v>6</v>
      </c>
      <c r="C10" s="211" t="s">
        <v>466</v>
      </c>
      <c r="D10" s="203" t="s">
        <v>467</v>
      </c>
      <c r="E10" s="204">
        <v>1</v>
      </c>
      <c r="F10" s="208"/>
      <c r="G10" s="227">
        <f t="shared" si="0"/>
        <v>0</v>
      </c>
    </row>
    <row r="11" spans="2:7">
      <c r="B11" s="208"/>
      <c r="C11" s="211" t="s">
        <v>107</v>
      </c>
      <c r="D11" s="203"/>
      <c r="E11" s="212"/>
      <c r="F11" s="208"/>
      <c r="G11" s="207">
        <f>SUM(G5:G10)</f>
        <v>0</v>
      </c>
    </row>
    <row r="12" spans="2:7">
      <c r="B12" s="223">
        <v>1</v>
      </c>
      <c r="C12" s="211" t="s">
        <v>468</v>
      </c>
      <c r="D12" s="203" t="s">
        <v>40</v>
      </c>
      <c r="E12" s="212">
        <v>340</v>
      </c>
      <c r="F12" s="213"/>
      <c r="G12" s="207">
        <f>E12*F12</f>
        <v>0</v>
      </c>
    </row>
    <row r="13" spans="2:7">
      <c r="B13" s="223">
        <v>2</v>
      </c>
      <c r="C13" s="211" t="s">
        <v>469</v>
      </c>
      <c r="D13" s="203" t="s">
        <v>40</v>
      </c>
      <c r="E13" s="212">
        <v>340</v>
      </c>
      <c r="F13" s="213"/>
      <c r="G13" s="207">
        <f t="shared" ref="G13:G17" si="1">E13*F13</f>
        <v>0</v>
      </c>
    </row>
    <row r="14" spans="2:7">
      <c r="B14" s="223">
        <v>3</v>
      </c>
      <c r="C14" s="211" t="s">
        <v>470</v>
      </c>
      <c r="D14" s="203" t="s">
        <v>40</v>
      </c>
      <c r="E14" s="212">
        <v>340</v>
      </c>
      <c r="F14" s="213"/>
      <c r="G14" s="207">
        <f t="shared" si="1"/>
        <v>0</v>
      </c>
    </row>
    <row r="15" spans="2:7" ht="25.9">
      <c r="B15" s="223">
        <v>4</v>
      </c>
      <c r="C15" s="211" t="s">
        <v>471</v>
      </c>
      <c r="D15" s="203" t="s">
        <v>40</v>
      </c>
      <c r="E15" s="212">
        <v>340</v>
      </c>
      <c r="F15" s="213"/>
      <c r="G15" s="207">
        <f t="shared" si="1"/>
        <v>0</v>
      </c>
    </row>
    <row r="16" spans="2:7">
      <c r="B16" s="223">
        <v>5</v>
      </c>
      <c r="C16" s="202" t="s">
        <v>472</v>
      </c>
      <c r="D16" s="214" t="s">
        <v>464</v>
      </c>
      <c r="E16" s="212">
        <v>200</v>
      </c>
      <c r="F16" s="215"/>
      <c r="G16" s="207">
        <f t="shared" si="1"/>
        <v>0</v>
      </c>
    </row>
    <row r="17" spans="2:7">
      <c r="B17" s="223">
        <v>6</v>
      </c>
      <c r="C17" s="202" t="s">
        <v>473</v>
      </c>
      <c r="D17" s="214" t="s">
        <v>467</v>
      </c>
      <c r="E17" s="212">
        <v>1</v>
      </c>
      <c r="F17" s="215"/>
      <c r="G17" s="207">
        <f t="shared" si="1"/>
        <v>0</v>
      </c>
    </row>
    <row r="18" spans="2:7">
      <c r="B18" s="208"/>
      <c r="C18" s="202" t="s">
        <v>107</v>
      </c>
      <c r="D18" s="214"/>
      <c r="E18" s="212"/>
      <c r="F18" s="215"/>
      <c r="G18" s="207">
        <f>SUM(G12:G17)</f>
        <v>0</v>
      </c>
    </row>
    <row r="19" spans="2:7">
      <c r="B19" s="223">
        <v>1</v>
      </c>
      <c r="C19" s="202" t="s">
        <v>474</v>
      </c>
      <c r="D19" s="203" t="s">
        <v>40</v>
      </c>
      <c r="E19" s="204">
        <v>800</v>
      </c>
      <c r="F19" s="204"/>
      <c r="G19" s="205">
        <f>E19*F19</f>
        <v>0</v>
      </c>
    </row>
    <row r="20" spans="2:7">
      <c r="B20" s="223">
        <v>2</v>
      </c>
      <c r="C20" s="202" t="s">
        <v>475</v>
      </c>
      <c r="D20" s="203" t="s">
        <v>40</v>
      </c>
      <c r="E20" s="204">
        <v>800</v>
      </c>
      <c r="F20" s="206"/>
      <c r="G20" s="205">
        <f t="shared" ref="G20:G24" si="2">E20*F20</f>
        <v>0</v>
      </c>
    </row>
    <row r="21" spans="2:7">
      <c r="B21" s="223">
        <v>3</v>
      </c>
      <c r="C21" s="202" t="s">
        <v>476</v>
      </c>
      <c r="D21" s="203" t="s">
        <v>40</v>
      </c>
      <c r="E21" s="204">
        <v>800</v>
      </c>
      <c r="F21" s="206"/>
      <c r="G21" s="205">
        <f t="shared" si="2"/>
        <v>0</v>
      </c>
    </row>
    <row r="22" spans="2:7">
      <c r="B22" s="223">
        <v>4</v>
      </c>
      <c r="C22" s="202" t="s">
        <v>477</v>
      </c>
      <c r="D22" s="203" t="s">
        <v>40</v>
      </c>
      <c r="E22" s="204">
        <v>800</v>
      </c>
      <c r="F22" s="208"/>
      <c r="G22" s="205">
        <f t="shared" si="2"/>
        <v>0</v>
      </c>
    </row>
    <row r="23" spans="2:7">
      <c r="B23" s="223">
        <v>5</v>
      </c>
      <c r="C23" s="210" t="s">
        <v>478</v>
      </c>
      <c r="D23" s="203" t="s">
        <v>40</v>
      </c>
      <c r="E23" s="204">
        <v>150</v>
      </c>
      <c r="F23" s="208"/>
      <c r="G23" s="205">
        <f t="shared" si="2"/>
        <v>0</v>
      </c>
    </row>
    <row r="24" spans="2:7">
      <c r="B24" s="223">
        <v>6</v>
      </c>
      <c r="C24" s="211" t="s">
        <v>479</v>
      </c>
      <c r="D24" s="203" t="s">
        <v>467</v>
      </c>
      <c r="E24" s="204">
        <v>1</v>
      </c>
      <c r="F24" s="208"/>
      <c r="G24" s="205">
        <f t="shared" si="2"/>
        <v>0</v>
      </c>
    </row>
    <row r="25" spans="2:7">
      <c r="B25" s="209"/>
      <c r="C25" s="211"/>
      <c r="D25" s="203"/>
      <c r="E25" s="212"/>
      <c r="F25" s="208"/>
      <c r="G25" s="207">
        <f>SUM(G19:G24)</f>
        <v>0</v>
      </c>
    </row>
    <row r="26" spans="2:7">
      <c r="B26" s="149"/>
      <c r="C26" s="228" t="s">
        <v>480</v>
      </c>
      <c r="D26" s="228"/>
      <c r="E26" s="228"/>
      <c r="F26" s="229"/>
      <c r="G26" s="229">
        <f>G25+G18+G11</f>
        <v>0</v>
      </c>
    </row>
  </sheetData>
  <mergeCells count="2">
    <mergeCell ref="B2:G2"/>
    <mergeCell ref="C4:F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5b945cea-b9ee-429b-bccb-44b0238333c3">
      <Terms xmlns="http://schemas.microsoft.com/office/infopath/2007/PartnerControls"/>
    </lcf76f155ced4ddcb4097134ff3c332f>
    <TaxCatchAll xmlns="420bf770-b77e-46be-b5dc-b23758150948"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BDD0CAFB649C52489A6C5DCED8F5E0E2" ma:contentTypeVersion="14" ma:contentTypeDescription="Ein neues Dokument erstellen." ma:contentTypeScope="" ma:versionID="5cc017c0f7d0b179a6241a68e6c6d9b9">
  <xsd:schema xmlns:xsd="http://www.w3.org/2001/XMLSchema" xmlns:xs="http://www.w3.org/2001/XMLSchema" xmlns:p="http://schemas.microsoft.com/office/2006/metadata/properties" xmlns:ns2="5b945cea-b9ee-429b-bccb-44b0238333c3" xmlns:ns3="420bf770-b77e-46be-b5dc-b23758150948" targetNamespace="http://schemas.microsoft.com/office/2006/metadata/properties" ma:root="true" ma:fieldsID="5701af1d204c533116bcaa69c90052c0" ns2:_="" ns3:_="">
    <xsd:import namespace="5b945cea-b9ee-429b-bccb-44b0238333c3"/>
    <xsd:import namespace="420bf770-b77e-46be-b5dc-b2375815094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Location" minOccurs="0"/>
                <xsd:element ref="ns2:MediaServiceGenerationTime" minOccurs="0"/>
                <xsd:element ref="ns2:MediaServiceEventHashCode"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b945cea-b9ee-429b-bccb-44b0238333c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Bildmarkierungen" ma:readOnly="false" ma:fieldId="{5cf76f15-5ced-4ddc-b409-7134ff3c332f}" ma:taxonomyMulti="true" ma:sspId="4cbba04b-f548-47c7-98c4-cab7db02edef"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20bf770-b77e-46be-b5dc-b23758150948"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6abdf0a7-17b7-4337-af02-711bef1d1061}" ma:internalName="TaxCatchAll" ma:showField="CatchAllData" ma:web="420bf770-b77e-46be-b5dc-b23758150948">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78A82DD-DB8B-4E6B-A580-1DE8EE7DCD42}"/>
</file>

<file path=customXml/itemProps2.xml><?xml version="1.0" encoding="utf-8"?>
<ds:datastoreItem xmlns:ds="http://schemas.openxmlformats.org/officeDocument/2006/customXml" ds:itemID="{AFFFEC77-2C2C-4575-B4B7-E12C62F842E4}"/>
</file>

<file path=customXml/itemProps3.xml><?xml version="1.0" encoding="utf-8"?>
<ds:datastoreItem xmlns:ds="http://schemas.openxmlformats.org/officeDocument/2006/customXml" ds:itemID="{D4118F20-FB5A-4E68-AAEF-1F53B644921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HP</dc:creator>
  <cp:keywords/>
  <dc:description/>
  <cp:lastModifiedBy>Valentina Duka</cp:lastModifiedBy>
  <cp:revision/>
  <dcterms:created xsi:type="dcterms:W3CDTF">2023-06-14T19:29:55Z</dcterms:created>
  <dcterms:modified xsi:type="dcterms:W3CDTF">2025-07-25T12:20:38Z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0x010100BDD0CAFB649C52489A6C5DCED8F5E0E2</vt:lpwstr>
  </property>
  <property fmtid="{D5CDD505-2E9C-101B-9397-08002B2CF9AE}" pid="3" name="MediaServiceImageTags">
    <vt:lpwstr/>
  </property>
</Properties>
</file>